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725" tabRatio="799" firstSheet="20" activeTab="29"/>
  </bookViews>
  <sheets>
    <sheet name="Segl. 9  2015  (3)" sheetId="1" r:id="rId1"/>
    <sheet name="Segl. 9  2015  (2)" sheetId="2" r:id="rId2"/>
    <sheet name="Segl. 5  2015  (2)" sheetId="3" r:id="rId3"/>
    <sheet name="Segl. 1   2014" sheetId="4" r:id="rId4"/>
    <sheet name="Segl. 2  2014" sheetId="5" r:id="rId5"/>
    <sheet name="Segl. 3  2014" sheetId="6" r:id="rId6"/>
    <sheet name="Segl. 4  2014" sheetId="7" r:id="rId7"/>
    <sheet name="Segl. 5  2014" sheetId="8" r:id="rId8"/>
    <sheet name="Segl. 6 2014" sheetId="9" r:id="rId9"/>
    <sheet name="Segl. 7  2014" sheetId="10" r:id="rId10"/>
    <sheet name="Segl. 8  2014" sheetId="11" r:id="rId11"/>
    <sheet name="Segl. 9  2014" sheetId="12" r:id="rId12"/>
    <sheet name="Segl. 10  2014" sheetId="13" r:id="rId13"/>
    <sheet name="Segl. 11  2014" sheetId="14" r:id="rId14"/>
    <sheet name="Segl. 12  2014" sheetId="15" r:id="rId15"/>
    <sheet name="Segl. 13  2014 " sheetId="16" r:id="rId16"/>
    <sheet name="Blad1" sheetId="17" r:id="rId17"/>
    <sheet name="Sammanställn. 2014 " sheetId="18" r:id="rId18"/>
    <sheet name="Segl. 1  2015" sheetId="19" r:id="rId19"/>
    <sheet name="Segl. 2  2015 " sheetId="20" r:id="rId20"/>
    <sheet name="Segl. 3  2015 " sheetId="21" r:id="rId21"/>
    <sheet name="Segl. 4  2015 " sheetId="22" r:id="rId22"/>
    <sheet name="Segl. 5  2015 " sheetId="23" r:id="rId23"/>
    <sheet name="Segl. 6  2015 " sheetId="24" r:id="rId24"/>
    <sheet name="Segl. 7  2015 " sheetId="25" r:id="rId25"/>
    <sheet name="Segl. 8  2015 " sheetId="26" r:id="rId26"/>
    <sheet name="Segl. 9 AR  2015  " sheetId="27" r:id="rId27"/>
    <sheet name="Segl. 10  2015 " sheetId="28" r:id="rId28"/>
    <sheet name="Segl. 11  2015 " sheetId="29" r:id="rId29"/>
    <sheet name="Segl. 12  2015  " sheetId="30" r:id="rId30"/>
    <sheet name="Sammanställn. 2015" sheetId="31" r:id="rId31"/>
  </sheets>
  <definedNames>
    <definedName name="_xlnm.Print_Area" localSheetId="17">'Sammanställn. 2014 '!$A$1:$AD$22</definedName>
    <definedName name="_xlnm.Print_Area" localSheetId="30">'Sammanställn. 2015'!$A$1:$AD$22</definedName>
    <definedName name="_xlnm.Print_Area" localSheetId="3">'Segl. 1   2014'!$A$1:$K$25</definedName>
    <definedName name="_xlnm.Print_Area" localSheetId="18">'Segl. 1  2015'!$A$1:$K$25</definedName>
    <definedName name="_xlnm.Print_Area" localSheetId="12">'Segl. 10  2014'!$A$1:$K$25</definedName>
    <definedName name="_xlnm.Print_Area" localSheetId="27">'Segl. 10  2015 '!$A$1:$K$25</definedName>
    <definedName name="_xlnm.Print_Area" localSheetId="13">'Segl. 11  2014'!$A$1:$K$25</definedName>
    <definedName name="_xlnm.Print_Area" localSheetId="28">'Segl. 11  2015 '!$A$1:$K$25</definedName>
    <definedName name="_xlnm.Print_Area" localSheetId="14">'Segl. 12  2014'!$A$1:$K$25</definedName>
    <definedName name="_xlnm.Print_Area" localSheetId="29">'Segl. 12  2015  '!$A$1:$K$25</definedName>
    <definedName name="_xlnm.Print_Area" localSheetId="15">'Segl. 13  2014 '!$A$1:$K$25</definedName>
    <definedName name="_xlnm.Print_Area" localSheetId="4">'Segl. 2  2014'!$A$1:$K$25</definedName>
    <definedName name="_xlnm.Print_Area" localSheetId="19">'Segl. 2  2015 '!$A$1:$K$25</definedName>
    <definedName name="_xlnm.Print_Area" localSheetId="5">'Segl. 3  2014'!$A$1:$K$25</definedName>
    <definedName name="_xlnm.Print_Area" localSheetId="20">'Segl. 3  2015 '!$A$1:$K$25</definedName>
    <definedName name="_xlnm.Print_Area" localSheetId="6">'Segl. 4  2014'!$A$1:$K$25</definedName>
    <definedName name="_xlnm.Print_Area" localSheetId="21">'Segl. 4  2015 '!$A$1:$K$25</definedName>
    <definedName name="_xlnm.Print_Area" localSheetId="7">'Segl. 5  2014'!$A$1:$K$25</definedName>
    <definedName name="_xlnm.Print_Area" localSheetId="22">'Segl. 5  2015 '!$A$1:$K$25</definedName>
    <definedName name="_xlnm.Print_Area" localSheetId="2">'Segl. 5  2015  (2)'!$A$1:$K$25</definedName>
    <definedName name="_xlnm.Print_Area" localSheetId="23">'Segl. 6  2015 '!$A$1:$K$25</definedName>
    <definedName name="_xlnm.Print_Area" localSheetId="8">'Segl. 6 2014'!$A$1:$K$25</definedName>
    <definedName name="_xlnm.Print_Area" localSheetId="9">'Segl. 7  2014'!$A$1:$K$25</definedName>
    <definedName name="_xlnm.Print_Area" localSheetId="24">'Segl. 7  2015 '!$A$1:$K$25</definedName>
    <definedName name="_xlnm.Print_Area" localSheetId="10">'Segl. 8  2014'!$A$1:$K$25</definedName>
    <definedName name="_xlnm.Print_Area" localSheetId="25">'Segl. 8  2015 '!$A$1:$K$25</definedName>
    <definedName name="_xlnm.Print_Area" localSheetId="11">'Segl. 9  2014'!$A$1:$K$25</definedName>
    <definedName name="_xlnm.Print_Area" localSheetId="1">'Segl. 9  2015  (2)'!$A$1:$K$25</definedName>
    <definedName name="_xlnm.Print_Area" localSheetId="0">'Segl. 9  2015  (3)'!$A$1:$K$25</definedName>
    <definedName name="_xlnm.Print_Area" localSheetId="26">'Segl. 9 AR  2015  '!$A$1:$K$25</definedName>
  </definedNames>
  <calcPr fullCalcOnLoad="1"/>
</workbook>
</file>

<file path=xl/sharedStrings.xml><?xml version="1.0" encoding="utf-8"?>
<sst xmlns="http://schemas.openxmlformats.org/spreadsheetml/2006/main" count="774" uniqueCount="185">
  <si>
    <t>Tid efter 1:an</t>
  </si>
  <si>
    <t>Plac</t>
  </si>
  <si>
    <t>Skeppare</t>
  </si>
  <si>
    <t>Båttyp</t>
  </si>
  <si>
    <t>Starttid</t>
  </si>
  <si>
    <t>Målgång</t>
  </si>
  <si>
    <t>Seglad tid</t>
  </si>
  <si>
    <t>Lystal</t>
  </si>
  <si>
    <t>Beräknad tid</t>
  </si>
  <si>
    <t>beräknad tid</t>
  </si>
  <si>
    <t>seglad tid</t>
  </si>
  <si>
    <t>Poäng</t>
  </si>
  <si>
    <t>Segling nr: 2</t>
  </si>
  <si>
    <t>Lasse Israelsson</t>
  </si>
  <si>
    <t>Arcona 355</t>
  </si>
  <si>
    <t>Kenneth Larsson</t>
  </si>
  <si>
    <t>Arcona 370</t>
  </si>
  <si>
    <t>Rolf Cederberg</t>
  </si>
  <si>
    <t>Guyline 105</t>
  </si>
  <si>
    <t>Calle Jönsson</t>
  </si>
  <si>
    <t>Oceanis 331</t>
  </si>
  <si>
    <t>Bavaria 30</t>
  </si>
  <si>
    <t>S e g l i n g     n r</t>
  </si>
  <si>
    <t>Tot</t>
  </si>
  <si>
    <t>plac</t>
  </si>
  <si>
    <t>poäng</t>
  </si>
  <si>
    <t xml:space="preserve">Qiong Zhou    </t>
  </si>
  <si>
    <t>Bana: Medsols</t>
  </si>
  <si>
    <t>Datum: 140521</t>
  </si>
  <si>
    <t>RESULTAT    KLUBBSEGLINGAR    SBK    2014</t>
  </si>
  <si>
    <t>Datum: 140527</t>
  </si>
  <si>
    <t>Datum: 140604</t>
  </si>
  <si>
    <t xml:space="preserve">Väder &amp; vind: </t>
  </si>
  <si>
    <t>Segling nr: 4</t>
  </si>
  <si>
    <t>Segling nr: 3</t>
  </si>
  <si>
    <t>Datum: 140611</t>
  </si>
  <si>
    <t>Segling nr: 5</t>
  </si>
  <si>
    <t>Bana:</t>
  </si>
  <si>
    <t xml:space="preserve">Bana: </t>
  </si>
  <si>
    <t>Väder &amp; vind:S-SV 3-5 m/s, soligt</t>
  </si>
  <si>
    <t>Datum: 140618</t>
  </si>
  <si>
    <t>Segling nr: 6</t>
  </si>
  <si>
    <t>Segling nr: 7</t>
  </si>
  <si>
    <t>Datum: 140625</t>
  </si>
  <si>
    <t>Datum: 140806</t>
  </si>
  <si>
    <t>Segling nr: 8</t>
  </si>
  <si>
    <t>Datum: 140813</t>
  </si>
  <si>
    <t>Segling nr: 9</t>
  </si>
  <si>
    <t>Datum: 140816</t>
  </si>
  <si>
    <t>Segling nr: 10</t>
  </si>
  <si>
    <t>ARKHOLMEN RACE    SBK    2014</t>
  </si>
  <si>
    <t>Datum: 140820</t>
  </si>
  <si>
    <t>Segling nr: 11</t>
  </si>
  <si>
    <t>Datum: 140827</t>
  </si>
  <si>
    <t>Segling nr: 12</t>
  </si>
  <si>
    <t>Roffe Cederberg</t>
  </si>
  <si>
    <t>Qiong Zhou</t>
  </si>
  <si>
    <t xml:space="preserve"> </t>
  </si>
  <si>
    <t xml:space="preserve">         RESULTAT    KLUBBSEGLINGAR    SBK    2014</t>
  </si>
  <si>
    <t>Väder &amp; vind: S 3-4 m/s, soligt</t>
  </si>
  <si>
    <t>Bana: Medsols lilla</t>
  </si>
  <si>
    <t>INSTÄLLD</t>
  </si>
  <si>
    <t>Datum: 140514</t>
  </si>
  <si>
    <t xml:space="preserve">Segling nr: </t>
  </si>
  <si>
    <t>Contrast 33</t>
  </si>
  <si>
    <t>Björn Volkmann</t>
  </si>
  <si>
    <t>Bana: Lilla motsols</t>
  </si>
  <si>
    <t>Väder &amp; vind: O-ONO 3-4, mulet</t>
  </si>
  <si>
    <t>Väder &amp; vind:</t>
  </si>
  <si>
    <t>Segling nr: 13</t>
  </si>
  <si>
    <t>Datum: 140903</t>
  </si>
  <si>
    <t>Väder &amp; vind:S 3-5, mulet, avt.regn</t>
  </si>
  <si>
    <t>Bana:Lilla, medsols</t>
  </si>
  <si>
    <t>Albin Alpha</t>
  </si>
  <si>
    <t>Patrik Norrgård</t>
  </si>
  <si>
    <t>Arcona 400</t>
  </si>
  <si>
    <t>Ulf Strömberg</t>
  </si>
  <si>
    <t>Bana: Stora motsols (5 ben)</t>
  </si>
  <si>
    <t>Väder &amp; vind:NV 2-3, omslag O 3-4 ms, soligt.</t>
  </si>
  <si>
    <t>Sammanställning av klubbmästerskapet 2014   SBK</t>
  </si>
  <si>
    <t>Conrast 33</t>
  </si>
  <si>
    <t>Bana: Stora medsols</t>
  </si>
  <si>
    <t>Väder &amp; vind: Sol/vx moln.het, S 2-4 m/s</t>
  </si>
  <si>
    <t>Väder &amp; vind:SV 7-11,avtag.till 5-6</t>
  </si>
  <si>
    <t>Bana:Stora medsols (1 varv+Äppelgarn tor)</t>
  </si>
  <si>
    <t>Br</t>
  </si>
  <si>
    <t>Miniton</t>
  </si>
  <si>
    <t>Jonas Annell</t>
  </si>
  <si>
    <t>Dehler 29</t>
  </si>
  <si>
    <t>Peter Wahlström</t>
  </si>
  <si>
    <t>Omega 28</t>
  </si>
  <si>
    <t>Alf Persson</t>
  </si>
  <si>
    <t>HR 342</t>
  </si>
  <si>
    <t>Hans Lindgren</t>
  </si>
  <si>
    <t>Shipman 28</t>
  </si>
  <si>
    <t>Jonas Berg</t>
  </si>
  <si>
    <t>Amigo 27</t>
  </si>
  <si>
    <t>Bjarne Jansson</t>
  </si>
  <si>
    <t>RJ 85</t>
  </si>
  <si>
    <t>Hans Hoffman</t>
  </si>
  <si>
    <t>Fenix</t>
  </si>
  <si>
    <t>G</t>
  </si>
  <si>
    <t>R</t>
  </si>
  <si>
    <t>S</t>
  </si>
  <si>
    <t>Klubb</t>
  </si>
  <si>
    <t xml:space="preserve">skepparmötet att räkna de 3 första båtarna från </t>
  </si>
  <si>
    <t>Grödinge, därmed blev det möjligt att avgöra själva</t>
  </si>
  <si>
    <t>varje klubb. Ulf Strömberg beslöt sig att segla för</t>
  </si>
  <si>
    <t>Resultat:       1:a</t>
  </si>
  <si>
    <t>klubbtävlingen. Pga vädret bröt många och några</t>
  </si>
  <si>
    <t>klarade inte maxtiden på 6 tim.</t>
  </si>
  <si>
    <t>Sorunda:   2+3+4 =9</t>
  </si>
  <si>
    <t>Grödinge:  1+br+br</t>
  </si>
  <si>
    <t>Rangsta:    br+br+br</t>
  </si>
  <si>
    <t xml:space="preserve">Bana: Motsols </t>
  </si>
  <si>
    <t>Sbk</t>
  </si>
  <si>
    <t xml:space="preserve">Pga lågt deltagande från Rangsta och Gröding beslöt </t>
  </si>
  <si>
    <t xml:space="preserve">Väder &amp; vind:Tidvis svaga vindar, bleke, ösregn, åska </t>
  </si>
  <si>
    <t>Inställd</t>
  </si>
  <si>
    <t>RESULTAT    KLUBBSEGLINGAR    SBK    2015</t>
  </si>
  <si>
    <t>Datum: 150520</t>
  </si>
  <si>
    <t>Segling nr: 1</t>
  </si>
  <si>
    <t>Datum: 150527</t>
  </si>
  <si>
    <t>Datum: 150603</t>
  </si>
  <si>
    <t>Datum: 150610</t>
  </si>
  <si>
    <t>Datum: 150617</t>
  </si>
  <si>
    <t>Datum: 150624</t>
  </si>
  <si>
    <t>Datum: 150812</t>
  </si>
  <si>
    <t>Datum: 150815</t>
  </si>
  <si>
    <t>Arkholmen Race</t>
  </si>
  <si>
    <t>Datum: 150819</t>
  </si>
  <si>
    <t>Datum: 150826</t>
  </si>
  <si>
    <t>Erik Backlund</t>
  </si>
  <si>
    <t>Monark 700</t>
  </si>
  <si>
    <t>Väder &amp; vind:V-SV 5-10 m/s, solsken</t>
  </si>
  <si>
    <t>Sammanställning av klubbmästerskapet 2015   SBK</t>
  </si>
  <si>
    <t>Datum: 150805</t>
  </si>
  <si>
    <t>Roland Sernlind</t>
  </si>
  <si>
    <t>Omega 42</t>
  </si>
  <si>
    <t>Bana:Äpp.garn-Lisö-Äpp.garn-Mål</t>
  </si>
  <si>
    <t>Väder &amp; vind:SV vrid NV, 2-4 m/s, sol</t>
  </si>
  <si>
    <t>Albil Alpha</t>
  </si>
  <si>
    <t>Soling</t>
  </si>
  <si>
    <t>Omega 30</t>
  </si>
  <si>
    <t>Scanmar 33</t>
  </si>
  <si>
    <t>Rival 22</t>
  </si>
  <si>
    <t>Coursair Cr</t>
  </si>
  <si>
    <t>First 40;7</t>
  </si>
  <si>
    <t>Maxi 909</t>
  </si>
  <si>
    <t>Mamba 31</t>
  </si>
  <si>
    <t>1:a</t>
  </si>
  <si>
    <t>2:a</t>
  </si>
  <si>
    <t>3:a</t>
  </si>
  <si>
    <t>ARKHOLMEN RACE    SBK    2015</t>
  </si>
  <si>
    <t>Väder &amp; vind: Solsken, OSO 5-8 m/s</t>
  </si>
  <si>
    <t>Bana: Sydstart (motsols)</t>
  </si>
  <si>
    <t>Omega</t>
  </si>
  <si>
    <r>
      <t xml:space="preserve">Lasse Israelsson  </t>
    </r>
    <r>
      <rPr>
        <b/>
        <i/>
        <sz val="14"/>
        <rFont val="Bookman Old Style"/>
        <family val="1"/>
      </rPr>
      <t>S</t>
    </r>
  </si>
  <si>
    <r>
      <t xml:space="preserve">Patrik Norrgård    </t>
    </r>
    <r>
      <rPr>
        <b/>
        <i/>
        <sz val="14"/>
        <rFont val="Bookman Old Style"/>
        <family val="1"/>
      </rPr>
      <t>S</t>
    </r>
  </si>
  <si>
    <r>
      <t xml:space="preserve">Peter Wahlström   </t>
    </r>
    <r>
      <rPr>
        <b/>
        <i/>
        <sz val="14"/>
        <rFont val="Bookman Old Style"/>
        <family val="1"/>
      </rPr>
      <t>R</t>
    </r>
  </si>
  <si>
    <r>
      <t xml:space="preserve">Rolle Jonsson       </t>
    </r>
    <r>
      <rPr>
        <b/>
        <i/>
        <sz val="14"/>
        <rFont val="Bookman Old Style"/>
        <family val="1"/>
      </rPr>
      <t>G</t>
    </r>
  </si>
  <si>
    <r>
      <t xml:space="preserve">Bjarne Jansson    </t>
    </r>
    <r>
      <rPr>
        <b/>
        <i/>
        <sz val="14"/>
        <rFont val="Bookman Old Style"/>
        <family val="1"/>
      </rPr>
      <t>G</t>
    </r>
  </si>
  <si>
    <r>
      <t xml:space="preserve">Hans Brännström </t>
    </r>
    <r>
      <rPr>
        <b/>
        <i/>
        <sz val="14"/>
        <rFont val="Bookman Old Style"/>
        <family val="1"/>
      </rPr>
      <t>R</t>
    </r>
  </si>
  <si>
    <r>
      <t xml:space="preserve">Roland Sernlind  </t>
    </r>
    <r>
      <rPr>
        <b/>
        <i/>
        <sz val="14"/>
        <rFont val="Bookman Old Style"/>
        <family val="1"/>
      </rPr>
      <t xml:space="preserve"> S</t>
    </r>
  </si>
  <si>
    <r>
      <t xml:space="preserve">Urban Grimlund   </t>
    </r>
    <r>
      <rPr>
        <b/>
        <i/>
        <sz val="14"/>
        <rFont val="Bookman Old Style"/>
        <family val="1"/>
      </rPr>
      <t>R</t>
    </r>
  </si>
  <si>
    <r>
      <t xml:space="preserve">Hans Hoffmann   </t>
    </r>
    <r>
      <rPr>
        <b/>
        <i/>
        <sz val="14"/>
        <rFont val="Bookman Old Style"/>
        <family val="1"/>
      </rPr>
      <t>R</t>
    </r>
  </si>
  <si>
    <r>
      <t xml:space="preserve">Bosse Prim           </t>
    </r>
    <r>
      <rPr>
        <b/>
        <i/>
        <sz val="14"/>
        <rFont val="Bookman Old Style"/>
        <family val="1"/>
      </rPr>
      <t>G</t>
    </r>
  </si>
  <si>
    <r>
      <t xml:space="preserve">Alf Persson           </t>
    </r>
    <r>
      <rPr>
        <b/>
        <i/>
        <sz val="14"/>
        <rFont val="Bookman Old Style"/>
        <family val="1"/>
      </rPr>
      <t>R</t>
    </r>
  </si>
  <si>
    <r>
      <t xml:space="preserve">Kenneth Larsson  </t>
    </r>
    <r>
      <rPr>
        <b/>
        <i/>
        <sz val="14"/>
        <rFont val="Bookman Old Style"/>
        <family val="1"/>
      </rPr>
      <t>S</t>
    </r>
  </si>
  <si>
    <r>
      <t xml:space="preserve">Bo Svanfeldt        </t>
    </r>
    <r>
      <rPr>
        <b/>
        <i/>
        <sz val="14"/>
        <rFont val="Bookman Old Style"/>
        <family val="1"/>
      </rPr>
      <t>R</t>
    </r>
  </si>
  <si>
    <r>
      <t>Mats Tillbom</t>
    </r>
    <r>
      <rPr>
        <b/>
        <i/>
        <sz val="14"/>
        <rFont val="Bookman Old Style"/>
        <family val="1"/>
      </rPr>
      <t xml:space="preserve">       R</t>
    </r>
  </si>
  <si>
    <r>
      <t>Patrik Lundgren</t>
    </r>
    <r>
      <rPr>
        <b/>
        <i/>
        <sz val="14"/>
        <rFont val="Bookman Old Style"/>
        <family val="1"/>
      </rPr>
      <t xml:space="preserve">   R</t>
    </r>
  </si>
  <si>
    <t>Skeppare                        klubb</t>
  </si>
  <si>
    <r>
      <t xml:space="preserve">  </t>
    </r>
    <r>
      <rPr>
        <b/>
        <i/>
        <sz val="14"/>
        <rFont val="Bookman Old Style"/>
        <family val="1"/>
      </rPr>
      <t>S</t>
    </r>
    <r>
      <rPr>
        <i/>
        <sz val="14"/>
        <rFont val="Bookman Old Style"/>
        <family val="1"/>
      </rPr>
      <t>BK 1+2+7=10</t>
    </r>
  </si>
  <si>
    <r>
      <t xml:space="preserve">  </t>
    </r>
    <r>
      <rPr>
        <b/>
        <i/>
        <sz val="14"/>
        <rFont val="Bookman Old Style"/>
        <family val="1"/>
      </rPr>
      <t>R</t>
    </r>
    <r>
      <rPr>
        <i/>
        <sz val="14"/>
        <rFont val="Bookman Old Style"/>
        <family val="1"/>
      </rPr>
      <t>BK 3+6+8=17</t>
    </r>
  </si>
  <si>
    <r>
      <t xml:space="preserve">  </t>
    </r>
    <r>
      <rPr>
        <b/>
        <i/>
        <sz val="14"/>
        <rFont val="Bookman Old Style"/>
        <family val="1"/>
      </rPr>
      <t>G</t>
    </r>
    <r>
      <rPr>
        <i/>
        <sz val="14"/>
        <rFont val="Bookman Old Style"/>
        <family val="1"/>
      </rPr>
      <t>BK 4+5+10=20</t>
    </r>
  </si>
  <si>
    <r>
      <t>Jonas Lundén</t>
    </r>
    <r>
      <rPr>
        <b/>
        <i/>
        <sz val="14"/>
        <rFont val="Bookman Old Style"/>
        <family val="1"/>
      </rPr>
      <t xml:space="preserve">     R</t>
    </r>
  </si>
  <si>
    <t>Datum: 150902</t>
  </si>
  <si>
    <t xml:space="preserve">Väder &amp; vind: SV 6-10 m/s </t>
  </si>
  <si>
    <t>UlfStrömberg</t>
  </si>
  <si>
    <t>Bana: Motsols, 1 varv</t>
  </si>
  <si>
    <t>Catalac 9m</t>
  </si>
  <si>
    <t>Stefan Städje</t>
  </si>
  <si>
    <t>Bana: Lilla, motsols</t>
  </si>
  <si>
    <t xml:space="preserve">Väder &amp; vind:Vx molnighet, NV 6-10 m/s,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</si>
</sst>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u val="single"/>
      <sz val="20"/>
      <name val="Bookman Old Style"/>
      <family val="1"/>
    </font>
    <font>
      <sz val="14"/>
      <name val="Bookman Old Style"/>
      <family val="1"/>
    </font>
    <font>
      <i/>
      <sz val="10"/>
      <name val="Bookman Old Style"/>
      <family val="1"/>
    </font>
    <font>
      <i/>
      <sz val="11"/>
      <name val="Bookman Old Style"/>
      <family val="1"/>
    </font>
    <font>
      <i/>
      <sz val="14"/>
      <name val="Bookman Old Style"/>
      <family val="1"/>
    </font>
    <font>
      <i/>
      <sz val="14"/>
      <name val="Arial"/>
      <family val="2"/>
    </font>
    <font>
      <i/>
      <u val="single"/>
      <sz val="20"/>
      <name val="Bookman Old Style"/>
      <family val="1"/>
    </font>
    <font>
      <sz val="16"/>
      <name val="Goudy Old Style ATT"/>
      <family val="1"/>
    </font>
    <font>
      <i/>
      <sz val="16"/>
      <name val="Goudy Old Style ATT"/>
      <family val="1"/>
    </font>
    <font>
      <i/>
      <sz val="20"/>
      <name val="Goudy Old Style ATT"/>
      <family val="0"/>
    </font>
    <font>
      <i/>
      <sz val="15"/>
      <name val="Bookman Old Style"/>
      <family val="1"/>
    </font>
    <font>
      <i/>
      <sz val="10"/>
      <name val="Goudy Old Style ATT"/>
      <family val="1"/>
    </font>
    <font>
      <i/>
      <sz val="12"/>
      <name val="Goudy Old Style ATT"/>
      <family val="1"/>
    </font>
    <font>
      <sz val="18"/>
      <name val="Goudy Old Style ATT"/>
      <family val="0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i/>
      <sz val="10"/>
      <name val="Arial"/>
      <family val="2"/>
    </font>
    <font>
      <b/>
      <sz val="12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6"/>
      <name val="Bookman Old Style"/>
      <family val="1"/>
    </font>
    <font>
      <b/>
      <sz val="14"/>
      <name val="Bookman Old Style"/>
      <family val="1"/>
    </font>
    <font>
      <b/>
      <i/>
      <sz val="14"/>
      <name val="Arial"/>
      <family val="2"/>
    </font>
    <font>
      <i/>
      <sz val="20"/>
      <name val="Bookman Old Style"/>
      <family val="1"/>
    </font>
    <font>
      <i/>
      <sz val="1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33" borderId="0" applyNumberFormat="0" applyBorder="0" applyAlignment="0" applyProtection="0"/>
    <xf numFmtId="0" fontId="0" fillId="34" borderId="1" applyNumberFormat="0" applyAlignment="0" applyProtection="0"/>
    <xf numFmtId="0" fontId="24" fillId="3" borderId="0" applyNumberFormat="0" applyBorder="0" applyAlignment="0" applyProtection="0"/>
    <xf numFmtId="0" fontId="22" fillId="35" borderId="2" applyNumberFormat="0" applyAlignment="0" applyProtection="0"/>
    <xf numFmtId="0" fontId="23" fillId="10" borderId="0" applyNumberFormat="0" applyBorder="0" applyAlignment="0" applyProtection="0"/>
    <xf numFmtId="0" fontId="22" fillId="36" borderId="2" applyNumberFormat="0" applyAlignment="0" applyProtection="0"/>
    <xf numFmtId="0" fontId="27" fillId="37" borderId="3" applyNumberFormat="0" applyAlignment="0" applyProtection="0"/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13" borderId="2" applyNumberFormat="0" applyAlignment="0" applyProtection="0"/>
    <xf numFmtId="0" fontId="26" fillId="7" borderId="2" applyNumberFormat="0" applyAlignment="0" applyProtection="0"/>
    <xf numFmtId="0" fontId="27" fillId="42" borderId="3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7" fillId="43" borderId="0" applyNumberFormat="0" applyBorder="0" applyAlignment="0" applyProtection="0"/>
    <xf numFmtId="0" fontId="1" fillId="44" borderId="1" applyNumberFormat="0" applyFont="0" applyAlignment="0" applyProtection="0"/>
    <xf numFmtId="0" fontId="34" fillId="3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5" borderId="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21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21" fontId="3" fillId="0" borderId="17" xfId="0" applyNumberFormat="1" applyFont="1" applyBorder="1" applyAlignment="1">
      <alignment/>
    </xf>
    <xf numFmtId="2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1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1" fontId="17" fillId="0" borderId="32" xfId="0" applyNumberFormat="1" applyFont="1" applyFill="1" applyBorder="1" applyAlignment="1">
      <alignment horizontal="center"/>
    </xf>
    <xf numFmtId="1" fontId="17" fillId="0" borderId="33" xfId="0" applyNumberFormat="1" applyFont="1" applyFill="1" applyBorder="1" applyAlignment="1">
      <alignment horizontal="center"/>
    </xf>
    <xf numFmtId="1" fontId="17" fillId="0" borderId="25" xfId="0" applyNumberFormat="1" applyFont="1" applyFill="1" applyBorder="1" applyAlignment="1">
      <alignment horizontal="center"/>
    </xf>
    <xf numFmtId="1" fontId="17" fillId="0" borderId="3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1" fontId="17" fillId="0" borderId="35" xfId="0" applyNumberFormat="1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1" fontId="17" fillId="0" borderId="38" xfId="0" applyNumberFormat="1" applyFont="1" applyFill="1" applyBorder="1" applyAlignment="1">
      <alignment horizontal="center"/>
    </xf>
    <xf numFmtId="1" fontId="17" fillId="0" borderId="36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3" fontId="17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45" borderId="17" xfId="0" applyFont="1" applyFill="1" applyBorder="1" applyAlignment="1">
      <alignment/>
    </xf>
    <xf numFmtId="1" fontId="19" fillId="0" borderId="3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17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1" fontId="17" fillId="0" borderId="20" xfId="0" applyNumberFormat="1" applyFont="1" applyFill="1" applyBorder="1" applyAlignment="1">
      <alignment horizontal="center"/>
    </xf>
    <xf numFmtId="0" fontId="16" fillId="45" borderId="3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65" fontId="17" fillId="0" borderId="39" xfId="0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39" xfId="0" applyNumberFormat="1" applyFont="1" applyBorder="1" applyAlignment="1">
      <alignment horizontal="center"/>
    </xf>
    <xf numFmtId="1" fontId="20" fillId="0" borderId="39" xfId="0" applyNumberFormat="1" applyFont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43" xfId="0" applyFont="1" applyBorder="1" applyAlignment="1">
      <alignment/>
    </xf>
    <xf numFmtId="0" fontId="17" fillId="0" borderId="44" xfId="0" applyFont="1" applyBorder="1" applyAlignment="1">
      <alignment/>
    </xf>
    <xf numFmtId="1" fontId="17" fillId="0" borderId="43" xfId="0" applyNumberFormat="1" applyFont="1" applyFill="1" applyBorder="1" applyAlignment="1">
      <alignment horizontal="center"/>
    </xf>
    <xf numFmtId="1" fontId="17" fillId="0" borderId="44" xfId="0" applyNumberFormat="1" applyFont="1" applyBorder="1" applyAlignment="1">
      <alignment horizontal="center"/>
    </xf>
    <xf numFmtId="1" fontId="17" fillId="0" borderId="45" xfId="0" applyNumberFormat="1" applyFont="1" applyBorder="1" applyAlignment="1">
      <alignment horizontal="center"/>
    </xf>
    <xf numFmtId="1" fontId="17" fillId="0" borderId="42" xfId="0" applyNumberFormat="1" applyFont="1" applyFill="1" applyBorder="1" applyAlignment="1">
      <alignment horizontal="center"/>
    </xf>
    <xf numFmtId="3" fontId="17" fillId="0" borderId="4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" fontId="9" fillId="0" borderId="47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/>
    </xf>
    <xf numFmtId="1" fontId="9" fillId="0" borderId="48" xfId="0" applyNumberFormat="1" applyFont="1" applyBorder="1" applyAlignment="1">
      <alignment/>
    </xf>
    <xf numFmtId="4" fontId="9" fillId="0" borderId="48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17" fillId="0" borderId="38" xfId="0" applyFont="1" applyFill="1" applyBorder="1" applyAlignment="1">
      <alignment/>
    </xf>
    <xf numFmtId="0" fontId="6" fillId="0" borderId="25" xfId="0" applyFont="1" applyBorder="1" applyAlignment="1">
      <alignment/>
    </xf>
    <xf numFmtId="1" fontId="17" fillId="0" borderId="49" xfId="0" applyNumberFormat="1" applyFont="1" applyFill="1" applyBorder="1" applyAlignment="1">
      <alignment horizontal="center"/>
    </xf>
    <xf numFmtId="1" fontId="17" fillId="0" borderId="50" xfId="0" applyNumberFormat="1" applyFont="1" applyFill="1" applyBorder="1" applyAlignment="1">
      <alignment horizontal="center"/>
    </xf>
    <xf numFmtId="21" fontId="6" fillId="0" borderId="17" xfId="0" applyNumberFormat="1" applyFont="1" applyBorder="1" applyAlignment="1">
      <alignment horizontal="left"/>
    </xf>
    <xf numFmtId="0" fontId="3" fillId="46" borderId="0" xfId="0" applyFont="1" applyFill="1" applyAlignment="1">
      <alignment/>
    </xf>
    <xf numFmtId="21" fontId="3" fillId="0" borderId="15" xfId="0" applyNumberFormat="1" applyFont="1" applyBorder="1" applyAlignment="1">
      <alignment horizontal="center"/>
    </xf>
    <xf numFmtId="21" fontId="38" fillId="0" borderId="0" xfId="0" applyNumberFormat="1" applyFont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2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7" fillId="0" borderId="33" xfId="0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/>
    </xf>
    <xf numFmtId="1" fontId="17" fillId="0" borderId="36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1" fontId="17" fillId="0" borderId="54" xfId="0" applyNumberFormat="1" applyFont="1" applyFill="1" applyBorder="1" applyAlignment="1">
      <alignment/>
    </xf>
    <xf numFmtId="1" fontId="17" fillId="0" borderId="37" xfId="0" applyNumberFormat="1" applyFont="1" applyFill="1" applyBorder="1" applyAlignment="1">
      <alignment/>
    </xf>
    <xf numFmtId="1" fontId="17" fillId="0" borderId="54" xfId="0" applyNumberFormat="1" applyFont="1" applyFill="1" applyBorder="1" applyAlignment="1">
      <alignment horizontal="center"/>
    </xf>
    <xf numFmtId="1" fontId="17" fillId="46" borderId="25" xfId="0" applyNumberFormat="1" applyFont="1" applyFill="1" applyBorder="1" applyAlignment="1">
      <alignment horizontal="center"/>
    </xf>
    <xf numFmtId="1" fontId="17" fillId="46" borderId="32" xfId="0" applyNumberFormat="1" applyFont="1" applyFill="1" applyBorder="1" applyAlignment="1">
      <alignment horizontal="center"/>
    </xf>
    <xf numFmtId="3" fontId="17" fillId="46" borderId="49" xfId="0" applyNumberFormat="1" applyFont="1" applyFill="1" applyBorder="1" applyAlignment="1">
      <alignment horizontal="center"/>
    </xf>
    <xf numFmtId="1" fontId="17" fillId="46" borderId="36" xfId="0" applyNumberFormat="1" applyFont="1" applyFill="1" applyBorder="1" applyAlignment="1">
      <alignment horizontal="center"/>
    </xf>
    <xf numFmtId="0" fontId="17" fillId="46" borderId="36" xfId="0" applyFont="1" applyFill="1" applyBorder="1" applyAlignment="1">
      <alignment horizontal="center"/>
    </xf>
    <xf numFmtId="0" fontId="17" fillId="46" borderId="36" xfId="0" applyFont="1" applyFill="1" applyBorder="1" applyAlignment="1">
      <alignment/>
    </xf>
    <xf numFmtId="1" fontId="17" fillId="46" borderId="20" xfId="0" applyNumberFormat="1" applyFont="1" applyFill="1" applyBorder="1" applyAlignment="1">
      <alignment horizontal="center"/>
    </xf>
    <xf numFmtId="0" fontId="17" fillId="46" borderId="20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21" fontId="39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0" fillId="0" borderId="0" xfId="0" applyBorder="1" applyAlignment="1">
      <alignment/>
    </xf>
    <xf numFmtId="21" fontId="3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18" fillId="0" borderId="61" xfId="0" applyFont="1" applyBorder="1" applyAlignment="1">
      <alignment/>
    </xf>
    <xf numFmtId="0" fontId="41" fillId="0" borderId="6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3" xfId="0" applyNumberFormat="1" applyFont="1" applyFill="1" applyBorder="1" applyAlignment="1">
      <alignment horizontal="center" vertical="center"/>
    </xf>
    <xf numFmtId="1" fontId="17" fillId="0" borderId="53" xfId="0" applyNumberFormat="1" applyFont="1" applyFill="1" applyBorder="1" applyAlignment="1">
      <alignment horizontal="center"/>
    </xf>
    <xf numFmtId="165" fontId="17" fillId="0" borderId="53" xfId="0" applyNumberFormat="1" applyFont="1" applyFill="1" applyBorder="1" applyAlignment="1">
      <alignment horizontal="center"/>
    </xf>
    <xf numFmtId="1" fontId="17" fillId="0" borderId="55" xfId="0" applyNumberFormat="1" applyFont="1" applyFill="1" applyBorder="1" applyAlignment="1">
      <alignment horizontal="center"/>
    </xf>
    <xf numFmtId="3" fontId="17" fillId="46" borderId="37" xfId="0" applyNumberFormat="1" applyFont="1" applyFill="1" applyBorder="1" applyAlignment="1">
      <alignment horizontal="center"/>
    </xf>
    <xf numFmtId="0" fontId="17" fillId="46" borderId="37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3" fillId="0" borderId="19" xfId="0" applyFont="1" applyBorder="1" applyAlignment="1">
      <alignment/>
    </xf>
    <xf numFmtId="0" fontId="39" fillId="0" borderId="0" xfId="0" applyFont="1" applyFill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/>
    </xf>
    <xf numFmtId="21" fontId="3" fillId="0" borderId="17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7" fillId="0" borderId="36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21" fontId="3" fillId="0" borderId="15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1" fontId="19" fillId="46" borderId="36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" fillId="0" borderId="13" xfId="0" applyFont="1" applyBorder="1" applyAlignment="1">
      <alignment horizontal="left"/>
    </xf>
    <xf numFmtId="1" fontId="17" fillId="46" borderId="50" xfId="0" applyNumberFormat="1" applyFont="1" applyFill="1" applyBorder="1" applyAlignment="1">
      <alignment horizontal="center"/>
    </xf>
    <xf numFmtId="1" fontId="17" fillId="46" borderId="3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67" xfId="0" applyFont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67" xfId="0" applyFont="1" applyBorder="1" applyAlignment="1">
      <alignment horizontal="center" vertical="center" textRotation="90"/>
    </xf>
    <xf numFmtId="0" fontId="14" fillId="0" borderId="68" xfId="0" applyFont="1" applyFill="1" applyBorder="1" applyAlignment="1">
      <alignment horizont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textRotation="90"/>
    </xf>
    <xf numFmtId="0" fontId="14" fillId="0" borderId="71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textRotation="90"/>
    </xf>
    <xf numFmtId="0" fontId="14" fillId="0" borderId="71" xfId="0" applyFont="1" applyFill="1" applyBorder="1" applyAlignment="1">
      <alignment horizontal="center" vertical="center" textRotation="90"/>
    </xf>
    <xf numFmtId="0" fontId="14" fillId="0" borderId="68" xfId="0" applyFont="1" applyFill="1" applyBorder="1" applyAlignment="1">
      <alignment horizontal="center" textRotation="90"/>
    </xf>
    <xf numFmtId="1" fontId="17" fillId="46" borderId="49" xfId="0" applyNumberFormat="1" applyFont="1" applyFill="1" applyBorder="1" applyAlignment="1">
      <alignment horizontal="center"/>
    </xf>
    <xf numFmtId="1" fontId="17" fillId="46" borderId="37" xfId="0" applyNumberFormat="1" applyFont="1" applyFill="1" applyBorder="1" applyAlignment="1">
      <alignment horizontal="center"/>
    </xf>
    <xf numFmtId="1" fontId="17" fillId="46" borderId="39" xfId="0" applyNumberFormat="1" applyFont="1" applyFill="1" applyBorder="1" applyAlignment="1">
      <alignment horizontal="center"/>
    </xf>
    <xf numFmtId="1" fontId="17" fillId="46" borderId="53" xfId="0" applyNumberFormat="1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te" xfId="85"/>
    <cellStyle name="Output" xfId="86"/>
    <cellStyle name="Percent" xfId="87"/>
    <cellStyle name="Rubrik" xfId="88"/>
    <cellStyle name="Rubrik 1" xfId="89"/>
    <cellStyle name="Rubrik 2" xfId="90"/>
    <cellStyle name="Rubrik 3" xfId="91"/>
    <cellStyle name="Rubrik 4" xfId="92"/>
    <cellStyle name="Rubrik 5" xfId="93"/>
    <cellStyle name="Rubrik_Segl. 1  2014" xfId="94"/>
    <cellStyle name="Summa" xfId="95"/>
    <cellStyle name="Total" xfId="96"/>
    <cellStyle name="Comma" xfId="97"/>
    <cellStyle name="Comma [0]" xfId="98"/>
    <cellStyle name="Utdata" xfId="99"/>
    <cellStyle name="Currency" xfId="100"/>
    <cellStyle name="Currency [0]" xfId="101"/>
    <cellStyle name="Warning Text" xfId="102"/>
    <cellStyle name="Varnings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85725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114300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9525</xdr:rowOff>
    </xdr:from>
    <xdr:to>
      <xdr:col>11</xdr:col>
      <xdr:colOff>104775</xdr:colOff>
      <xdr:row>2</xdr:row>
      <xdr:rowOff>66675</xdr:rowOff>
    </xdr:to>
    <xdr:pic macro="[0]!Kappsegling">
      <xdr:nvPicPr>
        <xdr:cNvPr id="1" name="Picture 2" descr="C:\Users\Kenneth\AppData\Local\Microsoft\Windows\Temporary Internet Files\Content.IE5\DDG8MELK\MC90029558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7">
    <tabColor indexed="19"/>
  </sheetPr>
  <dimension ref="A1:O25"/>
  <sheetViews>
    <sheetView zoomScaleSheetLayoutView="100" workbookViewId="0" topLeftCell="A1">
      <selection activeCell="H15" sqref="H15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 t="s">
        <v>129</v>
      </c>
      <c r="D2" s="145"/>
      <c r="E2" s="22"/>
      <c r="F2" s="2"/>
      <c r="G2" s="2"/>
      <c r="H2" s="2"/>
      <c r="I2" s="2" t="s">
        <v>128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4"/>
      <c r="F3" s="3"/>
      <c r="G3" s="3"/>
      <c r="H3" s="3"/>
      <c r="I3" s="3" t="s">
        <v>47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7">
    <tabColor indexed="19"/>
  </sheetPr>
  <dimension ref="A1:K25"/>
  <sheetViews>
    <sheetView zoomScaleSheetLayoutView="100" workbookViewId="0" topLeftCell="A1">
      <selection activeCell="N16" sqref="N16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43</v>
      </c>
      <c r="J2" s="2"/>
      <c r="K2" s="1"/>
    </row>
    <row r="3" spans="1:11" ht="20.25" customHeight="1">
      <c r="A3" s="3" t="s">
        <v>81</v>
      </c>
      <c r="B3" s="3"/>
      <c r="C3" s="4"/>
      <c r="D3" s="3" t="s">
        <v>82</v>
      </c>
      <c r="F3" s="3"/>
      <c r="G3" s="3"/>
      <c r="H3" s="3"/>
      <c r="I3" s="3" t="s">
        <v>42</v>
      </c>
      <c r="J3" s="3"/>
      <c r="K3" s="5"/>
    </row>
    <row r="4" spans="1:11" ht="20.25" customHeight="1">
      <c r="A4" s="2"/>
      <c r="B4" s="2"/>
      <c r="C4" s="2"/>
      <c r="D4" s="2"/>
      <c r="E4" s="98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4" t="s">
        <v>13</v>
      </c>
      <c r="C6" s="10" t="s">
        <v>14</v>
      </c>
      <c r="D6" s="11">
        <v>0.7986111111111112</v>
      </c>
      <c r="E6" s="17">
        <v>0.8966319444444445</v>
      </c>
      <c r="F6" s="11">
        <f aca="true" t="shared" si="0" ref="F6:F25">IF(E6&gt;0,E6-D6,"")</f>
        <v>0.09802083333333333</v>
      </c>
      <c r="G6" s="12">
        <v>1.177</v>
      </c>
      <c r="H6" s="11">
        <f aca="true" t="shared" si="1" ref="H6:H25">IF(F6&lt;1,F6*G6,"")</f>
        <v>0.11537052083333334</v>
      </c>
      <c r="I6" s="17"/>
      <c r="J6" s="14"/>
      <c r="K6" s="15">
        <v>4</v>
      </c>
    </row>
    <row r="7" spans="1:11" ht="20.25" customHeight="1">
      <c r="A7" s="16">
        <v>2</v>
      </c>
      <c r="B7" s="10" t="s">
        <v>74</v>
      </c>
      <c r="C7" s="16" t="s">
        <v>75</v>
      </c>
      <c r="D7" s="17">
        <v>0.7986111111111112</v>
      </c>
      <c r="E7" s="103">
        <v>0.888425925925926</v>
      </c>
      <c r="F7" s="11">
        <f t="shared" si="0"/>
        <v>0.08981481481481479</v>
      </c>
      <c r="G7" s="88">
        <v>1.325</v>
      </c>
      <c r="H7" s="11">
        <f t="shared" si="1"/>
        <v>0.1190046296296296</v>
      </c>
      <c r="I7" s="17">
        <f>IF(D7=0,"",IF(E7=0,"BRUTIT",H7-$H$6))</f>
        <v>0.003634108796296262</v>
      </c>
      <c r="J7" s="18">
        <f>IF(E7&gt;0,I7/G7,"")</f>
        <v>0.0027427236198462354</v>
      </c>
      <c r="K7" s="19">
        <v>3</v>
      </c>
    </row>
    <row r="8" spans="1:11" ht="20.25" customHeight="1">
      <c r="A8" s="16">
        <v>3</v>
      </c>
      <c r="B8" s="16" t="s">
        <v>65</v>
      </c>
      <c r="C8" s="16" t="s">
        <v>80</v>
      </c>
      <c r="D8" s="17">
        <v>0.7986111111111112</v>
      </c>
      <c r="E8" s="17">
        <v>0.9212384259259259</v>
      </c>
      <c r="F8" s="11">
        <f t="shared" si="0"/>
        <v>0.1226273148148147</v>
      </c>
      <c r="G8" s="12">
        <v>1.124</v>
      </c>
      <c r="H8" s="11">
        <f t="shared" si="1"/>
        <v>0.13783310185185174</v>
      </c>
      <c r="I8" s="17">
        <f aca="true" t="shared" si="2" ref="I8:I25">IF(D8=0,"",IF(E8=0,"BRUTIT",H8-$H$6))</f>
        <v>0.022462581018518404</v>
      </c>
      <c r="J8" s="18">
        <f aca="true" t="shared" si="3" ref="J8:J25">IF(E8&gt;0,I8/G8,"")</f>
        <v>0.019984502685514594</v>
      </c>
      <c r="K8" s="19">
        <v>2</v>
      </c>
    </row>
    <row r="9" spans="1:11" ht="20.25" customHeight="1">
      <c r="A9" s="10">
        <v>4</v>
      </c>
      <c r="B9" s="16" t="s">
        <v>17</v>
      </c>
      <c r="C9" s="16" t="s">
        <v>18</v>
      </c>
      <c r="D9" s="11">
        <v>0.7986111111111112</v>
      </c>
      <c r="E9" s="17">
        <v>0.9213541666666667</v>
      </c>
      <c r="F9" s="11">
        <f t="shared" si="0"/>
        <v>0.12274305555555554</v>
      </c>
      <c r="G9" s="12">
        <v>1.172</v>
      </c>
      <c r="H9" s="11">
        <f t="shared" si="1"/>
        <v>0.1438548611111111</v>
      </c>
      <c r="I9" s="17">
        <f t="shared" si="2"/>
        <v>0.028484340277777756</v>
      </c>
      <c r="J9" s="18">
        <f t="shared" si="3"/>
        <v>0.02430404460561242</v>
      </c>
      <c r="K9" s="19">
        <v>1</v>
      </c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8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31" right="0.28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9">
    <tabColor indexed="19"/>
  </sheetPr>
  <dimension ref="A1:K25"/>
  <sheetViews>
    <sheetView zoomScaleSheetLayoutView="100" workbookViewId="0" topLeftCell="A1">
      <selection activeCell="I27" sqref="I27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44</v>
      </c>
      <c r="J2" s="2"/>
      <c r="K2" s="1"/>
    </row>
    <row r="3" spans="1:11" ht="20.25" customHeight="1">
      <c r="A3" s="3" t="s">
        <v>37</v>
      </c>
      <c r="B3" s="3"/>
      <c r="C3" s="4"/>
      <c r="D3" s="3" t="s">
        <v>68</v>
      </c>
      <c r="F3" s="3"/>
      <c r="G3" s="3"/>
      <c r="H3" s="3"/>
      <c r="I3" s="3" t="s">
        <v>45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6"/>
      <c r="C6" s="16"/>
      <c r="D6" s="17"/>
      <c r="E6" s="17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0"/>
      <c r="C7" s="10"/>
      <c r="D7" s="11"/>
      <c r="E7" s="11"/>
      <c r="F7" s="11">
        <f t="shared" si="0"/>
      </c>
      <c r="G7" s="12"/>
      <c r="H7" s="11">
        <f t="shared" si="1"/>
      </c>
      <c r="I7" s="17">
        <f>IF(D7=0,"",IF(E7=0,"BRUTIT",H7-$H$6))</f>
      </c>
      <c r="J7" s="18">
        <f>IF(E7&gt;0,I7/G7,"")</f>
      </c>
      <c r="K7" s="19"/>
    </row>
    <row r="8" spans="1:11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aca="true" t="shared" si="2" ref="I8:I25">IF(D8=0,"",IF(E8=0,"BRUTIT",H8-$H$6))</f>
      </c>
      <c r="J8" s="18">
        <f aca="true" t="shared" si="3" ref="J8:J25">IF(E8&gt;0,I8/G8,"")</f>
      </c>
      <c r="K8" s="19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0">
    <tabColor indexed="19"/>
  </sheetPr>
  <dimension ref="A1:K25"/>
  <sheetViews>
    <sheetView zoomScaleSheetLayoutView="100" workbookViewId="0" topLeftCell="A1">
      <selection activeCell="M21" sqref="M21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46</v>
      </c>
      <c r="J2" s="2"/>
      <c r="K2" s="1"/>
    </row>
    <row r="3" spans="1:11" ht="20.25" customHeight="1">
      <c r="A3" s="3" t="s">
        <v>84</v>
      </c>
      <c r="B3" s="3"/>
      <c r="C3" s="4"/>
      <c r="D3" s="3"/>
      <c r="E3" s="3" t="s">
        <v>83</v>
      </c>
      <c r="F3" s="3"/>
      <c r="G3" s="3"/>
      <c r="H3" s="3"/>
      <c r="I3" s="3" t="s">
        <v>47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74</v>
      </c>
      <c r="C6" s="10" t="s">
        <v>75</v>
      </c>
      <c r="D6" s="11">
        <v>0.8055555555555555</v>
      </c>
      <c r="E6" s="11">
        <v>0.8558564814814815</v>
      </c>
      <c r="F6" s="11">
        <f>IF(E6&gt;0,E6-D6,"")</f>
        <v>0.050300925925926054</v>
      </c>
      <c r="G6" s="12">
        <v>1.291</v>
      </c>
      <c r="H6" s="11">
        <f>IF(F6&lt;1,F6*G6,"")</f>
        <v>0.06493849537037054</v>
      </c>
      <c r="I6" s="13"/>
      <c r="J6" s="14"/>
      <c r="K6" s="15">
        <v>4</v>
      </c>
    </row>
    <row r="7" spans="1:11" ht="20.25" customHeight="1">
      <c r="A7" s="16">
        <v>2</v>
      </c>
      <c r="B7" s="16" t="s">
        <v>13</v>
      </c>
      <c r="C7" s="16" t="s">
        <v>14</v>
      </c>
      <c r="D7" s="17">
        <v>0.8055555555555555</v>
      </c>
      <c r="E7" s="17">
        <v>0.8624305555555556</v>
      </c>
      <c r="F7" s="11">
        <f>IF(E7&gt;0,E7-D7,"")</f>
        <v>0.05687500000000012</v>
      </c>
      <c r="G7" s="12">
        <v>1.177</v>
      </c>
      <c r="H7" s="11">
        <f>IF(F7&lt;1,F7*G7,"")</f>
        <v>0.06694187500000015</v>
      </c>
      <c r="I7" s="17">
        <f>IF(D7=0,"",IF(E7=0,"BRUTIT",H7-$H$6))</f>
        <v>0.002003379629629612</v>
      </c>
      <c r="J7" s="18">
        <f>IF(E7&gt;0,I7/G7,"")</f>
        <v>0.001702106737153451</v>
      </c>
      <c r="K7" s="19">
        <v>3</v>
      </c>
    </row>
    <row r="8" spans="1:11" ht="20.25" customHeight="1">
      <c r="A8" s="16">
        <v>3</v>
      </c>
      <c r="B8" s="16" t="s">
        <v>15</v>
      </c>
      <c r="C8" s="16" t="s">
        <v>16</v>
      </c>
      <c r="D8" s="17">
        <v>0.8055555555555555</v>
      </c>
      <c r="E8" s="17">
        <v>0.8585069444444445</v>
      </c>
      <c r="F8" s="11">
        <f>IF(E8&gt;0,E8-D8,"")</f>
        <v>0.05295138888888906</v>
      </c>
      <c r="G8" s="12">
        <v>1.269</v>
      </c>
      <c r="H8" s="11">
        <f>IF(F8&lt;1,F8*G8,"")</f>
        <v>0.06719531250000021</v>
      </c>
      <c r="I8" s="17">
        <f>IF(D8=0,"",IF(E8=0,"BRUTIT",H8-$H$6))</f>
        <v>0.0022568171296296763</v>
      </c>
      <c r="J8" s="18">
        <f>IF(E8&gt;0,I8/G8,"")</f>
        <v>0.0017784216939556157</v>
      </c>
      <c r="K8" s="19">
        <v>2</v>
      </c>
    </row>
    <row r="9" spans="1:11" ht="20.25" customHeight="1">
      <c r="A9" s="10">
        <v>4</v>
      </c>
      <c r="B9" s="16" t="s">
        <v>56</v>
      </c>
      <c r="C9" s="16" t="s">
        <v>21</v>
      </c>
      <c r="D9" s="11">
        <v>0.7986111111111112</v>
      </c>
      <c r="E9" s="17"/>
      <c r="F9" s="11">
        <f>IF(E9&gt;0,E9-D9,"")</f>
      </c>
      <c r="G9" s="12">
        <v>1.078</v>
      </c>
      <c r="H9" s="11">
        <f>IF(F9&lt;1,F9*G9,"")</f>
      </c>
      <c r="I9" s="17" t="str">
        <f>IF(D9=0,"",IF(E9=0,"BRUTIT",H9-$H$6))</f>
        <v>BRUTIT</v>
      </c>
      <c r="J9" s="18">
        <f>IF(E9&gt;0,I9/G9,"")</f>
      </c>
      <c r="K9" s="18"/>
    </row>
    <row r="10" spans="1:11" ht="20.25" customHeight="1">
      <c r="A10" s="16">
        <v>5</v>
      </c>
      <c r="B10" s="16"/>
      <c r="C10" s="16"/>
      <c r="D10" s="17"/>
      <c r="E10" s="17"/>
      <c r="F10" s="11">
        <f aca="true" t="shared" si="0" ref="F10:F25">IF(E10&gt;0,E10-D10,"")</f>
      </c>
      <c r="G10" s="12"/>
      <c r="H10" s="11">
        <f aca="true" t="shared" si="1" ref="H10:H25">IF(F10&lt;1,F10*G10,"")</f>
      </c>
      <c r="I10" s="17">
        <f aca="true" t="shared" si="2" ref="I10:I25">IF(D10=0,"",IF(E10=0,"BRUTIT",H10-$H$6))</f>
      </c>
      <c r="J10" s="18">
        <f aca="true" t="shared" si="3" ref="J10:J25">IF(E10&gt;0,I10/G10,"")</f>
      </c>
      <c r="K10" s="19"/>
    </row>
    <row r="11" spans="1:11" ht="20.25" customHeight="1">
      <c r="A11" s="10">
        <v>6</v>
      </c>
      <c r="B11" s="10"/>
      <c r="C11" s="10"/>
      <c r="D11" s="11"/>
      <c r="E11" s="11"/>
      <c r="F11" s="11">
        <f t="shared" si="0"/>
      </c>
      <c r="G11" s="12"/>
      <c r="H11" s="11">
        <f t="shared" si="1"/>
      </c>
      <c r="I11" s="13"/>
      <c r="J11" s="14"/>
      <c r="K11" s="14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12"/>
      <c r="H12" s="11">
        <f t="shared" si="1"/>
      </c>
      <c r="I12" s="17">
        <f>IF(D12=0,"",IF(E12=0,"BRUTIT",H12-$H$6))</f>
      </c>
      <c r="J12" s="18">
        <f>IF(E12&gt;0,I12/G12,"")</f>
      </c>
      <c r="K12" s="19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>IF(D13=0,"",IF(E13=0,"BRUTIT",H13-$H$6))</f>
      </c>
      <c r="J13" s="18">
        <f>IF(E13&gt;0,I13/G13,"")</f>
      </c>
      <c r="K13" s="19"/>
    </row>
    <row r="14" spans="1:11" ht="20.25" customHeight="1">
      <c r="A14" s="10">
        <v>9</v>
      </c>
      <c r="B14" s="16"/>
      <c r="C14" s="16"/>
      <c r="D14" s="11"/>
      <c r="E14" s="17"/>
      <c r="F14" s="11">
        <f t="shared" si="0"/>
      </c>
      <c r="G14" s="12"/>
      <c r="H14" s="11">
        <f t="shared" si="1"/>
      </c>
      <c r="I14" s="17">
        <f>IF(D14=0,"",IF(E14=0,"BRUTIT",H14-$H$6))</f>
      </c>
      <c r="J14" s="18">
        <f>IF(E14&gt;0,I14/G14,"")</f>
      </c>
      <c r="K14" s="18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27" right="0.36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1">
    <tabColor indexed="19"/>
  </sheetPr>
  <dimension ref="A1:W28"/>
  <sheetViews>
    <sheetView zoomScaleSheetLayoutView="100" workbookViewId="0" topLeftCell="A1">
      <selection activeCell="F22" sqref="F22"/>
    </sheetView>
  </sheetViews>
  <sheetFormatPr defaultColWidth="8.8515625" defaultRowHeight="12.75"/>
  <cols>
    <col min="1" max="1" width="4.421875" style="0" customWidth="1"/>
    <col min="2" max="2" width="24.140625" style="0" customWidth="1"/>
    <col min="3" max="3" width="17.421875" style="0" customWidth="1"/>
    <col min="4" max="4" width="13.00390625" style="0" customWidth="1"/>
    <col min="5" max="6" width="13.140625" style="0" customWidth="1"/>
    <col min="7" max="7" width="8.8515625" style="0" customWidth="1"/>
    <col min="8" max="9" width="13.00390625" style="0" customWidth="1"/>
    <col min="10" max="10" width="13.140625" style="0" customWidth="1"/>
    <col min="11" max="12" width="5.421875" style="0" customWidth="1"/>
  </cols>
  <sheetData>
    <row r="1" spans="1:12" ht="26.25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"/>
      <c r="L1" s="127"/>
    </row>
    <row r="2" spans="1:12" ht="20.25" customHeight="1">
      <c r="A2" s="2"/>
      <c r="B2" s="2"/>
      <c r="C2" s="22"/>
      <c r="D2" s="22"/>
      <c r="E2" s="22"/>
      <c r="F2" s="2"/>
      <c r="G2" s="2"/>
      <c r="H2" s="2"/>
      <c r="I2" s="2" t="s">
        <v>48</v>
      </c>
      <c r="J2" s="2"/>
      <c r="K2" s="1"/>
      <c r="L2" s="127"/>
    </row>
    <row r="3" spans="1:12" ht="20.25" customHeight="1">
      <c r="A3" s="3" t="s">
        <v>114</v>
      </c>
      <c r="B3" s="3"/>
      <c r="C3" s="3" t="s">
        <v>117</v>
      </c>
      <c r="F3" s="3"/>
      <c r="G3" s="3"/>
      <c r="H3" s="3"/>
      <c r="I3" s="3" t="s">
        <v>49</v>
      </c>
      <c r="J3" s="3"/>
      <c r="K3" s="5"/>
      <c r="L3" s="127"/>
    </row>
    <row r="4" spans="1:12" ht="20.25" customHeight="1">
      <c r="A4" s="2"/>
      <c r="B4" s="2"/>
      <c r="C4" s="2"/>
      <c r="D4" s="98"/>
      <c r="E4" s="98"/>
      <c r="F4" s="2"/>
      <c r="G4" s="2"/>
      <c r="H4" s="2"/>
      <c r="I4" s="162" t="s">
        <v>0</v>
      </c>
      <c r="J4" s="163"/>
      <c r="K4" s="134" t="s">
        <v>115</v>
      </c>
      <c r="L4" s="127"/>
    </row>
    <row r="5" spans="1:12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123" t="s">
        <v>25</v>
      </c>
      <c r="L5" s="128" t="s">
        <v>104</v>
      </c>
    </row>
    <row r="6" spans="1:12" ht="20.25" customHeight="1">
      <c r="A6" s="10">
        <v>1</v>
      </c>
      <c r="B6" s="10" t="s">
        <v>76</v>
      </c>
      <c r="C6" s="10" t="s">
        <v>86</v>
      </c>
      <c r="D6" s="11">
        <v>0.5</v>
      </c>
      <c r="E6" s="11">
        <v>0.6966319444444444</v>
      </c>
      <c r="F6" s="11">
        <f aca="true" t="shared" si="0" ref="F6:F27">IF(E6&gt;0,E6-D6,"")</f>
        <v>0.19663194444444443</v>
      </c>
      <c r="G6" s="12">
        <v>1.079</v>
      </c>
      <c r="H6" s="11">
        <f aca="true" t="shared" si="1" ref="H6:H27">IF(F6&lt;1,F6*G6,"")</f>
        <v>0.21216586805555554</v>
      </c>
      <c r="I6" s="13"/>
      <c r="J6" s="14"/>
      <c r="K6" s="15"/>
      <c r="L6" s="129" t="s">
        <v>101</v>
      </c>
    </row>
    <row r="7" spans="1:13" ht="20.25" customHeight="1">
      <c r="A7" s="16">
        <v>2</v>
      </c>
      <c r="B7" s="16" t="s">
        <v>74</v>
      </c>
      <c r="C7" s="16" t="s">
        <v>75</v>
      </c>
      <c r="D7" s="17">
        <v>0.5</v>
      </c>
      <c r="E7" s="17">
        <v>0.663599537037037</v>
      </c>
      <c r="F7" s="11">
        <f t="shared" si="0"/>
        <v>0.163599537037037</v>
      </c>
      <c r="G7" s="12">
        <v>1.325</v>
      </c>
      <c r="H7" s="11">
        <f t="shared" si="1"/>
        <v>0.21676938657407402</v>
      </c>
      <c r="I7" s="17">
        <f>IF(D7=0,"",IF(E7=0,"BRUTIT",H7-$H$6))</f>
        <v>0.004603518518518479</v>
      </c>
      <c r="J7" s="18">
        <f>IF(E7&gt;0,I7/G7,"")</f>
        <v>0.003474353598881871</v>
      </c>
      <c r="K7" s="19">
        <v>6</v>
      </c>
      <c r="L7" s="130" t="s">
        <v>103</v>
      </c>
      <c r="M7" s="125"/>
    </row>
    <row r="8" spans="1:12" ht="20.25" customHeight="1">
      <c r="A8" s="16">
        <v>3</v>
      </c>
      <c r="B8" s="16" t="s">
        <v>13</v>
      </c>
      <c r="C8" s="16" t="s">
        <v>14</v>
      </c>
      <c r="D8" s="17">
        <v>0.5</v>
      </c>
      <c r="E8" s="17">
        <v>0.6911805555555556</v>
      </c>
      <c r="F8" s="11">
        <f t="shared" si="0"/>
        <v>0.19118055555555558</v>
      </c>
      <c r="G8" s="12">
        <v>1.177</v>
      </c>
      <c r="H8" s="11">
        <f t="shared" si="1"/>
        <v>0.2250195138888889</v>
      </c>
      <c r="I8" s="17">
        <f aca="true" t="shared" si="2" ref="I8:I25">IF(D8=0,"",IF(E8=0,"BRUTIT",H8-$H$6))</f>
        <v>0.012853645833333371</v>
      </c>
      <c r="J8" s="18">
        <f aca="true" t="shared" si="3" ref="J8:J25">IF(E8&gt;0,I8/G8,"")</f>
        <v>0.010920684650240757</v>
      </c>
      <c r="K8" s="19">
        <v>5</v>
      </c>
      <c r="L8" s="130" t="s">
        <v>103</v>
      </c>
    </row>
    <row r="9" spans="1:12" ht="20.25" customHeight="1">
      <c r="A9" s="10">
        <v>4</v>
      </c>
      <c r="B9" s="16" t="s">
        <v>15</v>
      </c>
      <c r="C9" s="16" t="s">
        <v>16</v>
      </c>
      <c r="D9" s="11">
        <v>0.5</v>
      </c>
      <c r="E9" s="17">
        <v>0.6856597222222223</v>
      </c>
      <c r="F9" s="11">
        <f t="shared" si="0"/>
        <v>0.18565972222222227</v>
      </c>
      <c r="G9" s="12">
        <v>1.269</v>
      </c>
      <c r="H9" s="11">
        <f t="shared" si="1"/>
        <v>0.23560218750000003</v>
      </c>
      <c r="I9" s="17">
        <f t="shared" si="2"/>
        <v>0.023436319444444492</v>
      </c>
      <c r="J9" s="18">
        <f t="shared" si="3"/>
        <v>0.01846833683565366</v>
      </c>
      <c r="K9" s="14">
        <v>4</v>
      </c>
      <c r="L9" s="130" t="s">
        <v>103</v>
      </c>
    </row>
    <row r="10" spans="1:13" ht="20.25" customHeight="1">
      <c r="A10" s="16"/>
      <c r="B10" s="16" t="s">
        <v>87</v>
      </c>
      <c r="C10" s="16" t="s">
        <v>88</v>
      </c>
      <c r="D10" s="17">
        <v>0.5</v>
      </c>
      <c r="E10" s="17"/>
      <c r="F10" s="11">
        <f t="shared" si="0"/>
      </c>
      <c r="G10" s="12">
        <v>1.151</v>
      </c>
      <c r="H10" s="11">
        <f t="shared" si="1"/>
      </c>
      <c r="I10" s="17" t="str">
        <f t="shared" si="2"/>
        <v>BRUTIT</v>
      </c>
      <c r="J10" s="18">
        <f t="shared" si="3"/>
      </c>
      <c r="K10" s="19"/>
      <c r="L10" s="130" t="s">
        <v>101</v>
      </c>
      <c r="M10" s="108"/>
    </row>
    <row r="11" spans="1:12" ht="20.25" customHeight="1">
      <c r="A11" s="10"/>
      <c r="B11" s="16" t="s">
        <v>89</v>
      </c>
      <c r="C11" s="16" t="s">
        <v>90</v>
      </c>
      <c r="D11" s="17">
        <v>0.5</v>
      </c>
      <c r="E11" s="17"/>
      <c r="F11" s="11">
        <f t="shared" si="0"/>
      </c>
      <c r="G11" s="12">
        <v>1.068</v>
      </c>
      <c r="H11" s="11">
        <f t="shared" si="1"/>
      </c>
      <c r="I11" s="17" t="str">
        <f t="shared" si="2"/>
        <v>BRUTIT</v>
      </c>
      <c r="J11" s="18">
        <f t="shared" si="3"/>
      </c>
      <c r="K11" s="19"/>
      <c r="L11" s="130" t="s">
        <v>102</v>
      </c>
    </row>
    <row r="12" spans="1:12" ht="20.25" customHeight="1">
      <c r="A12" s="16"/>
      <c r="B12" s="16" t="s">
        <v>91</v>
      </c>
      <c r="C12" s="16" t="s">
        <v>92</v>
      </c>
      <c r="D12" s="17">
        <v>0.5</v>
      </c>
      <c r="E12" s="17"/>
      <c r="F12" s="11">
        <f t="shared" si="0"/>
      </c>
      <c r="G12" s="88">
        <v>1.14</v>
      </c>
      <c r="H12" s="11">
        <f t="shared" si="1"/>
      </c>
      <c r="I12" s="17" t="str">
        <f t="shared" si="2"/>
        <v>BRUTIT</v>
      </c>
      <c r="J12" s="18">
        <f t="shared" si="3"/>
      </c>
      <c r="K12" s="19"/>
      <c r="L12" s="130" t="s">
        <v>102</v>
      </c>
    </row>
    <row r="13" spans="1:12" ht="20.25" customHeight="1">
      <c r="A13" s="16"/>
      <c r="B13" s="16" t="s">
        <v>93</v>
      </c>
      <c r="C13" s="16" t="s">
        <v>94</v>
      </c>
      <c r="D13" s="17">
        <v>0.5</v>
      </c>
      <c r="E13" s="17"/>
      <c r="F13" s="11">
        <f t="shared" si="0"/>
      </c>
      <c r="G13" s="12">
        <v>1.023</v>
      </c>
      <c r="H13" s="11">
        <f t="shared" si="1"/>
      </c>
      <c r="I13" s="17" t="str">
        <f t="shared" si="2"/>
        <v>BRUTIT</v>
      </c>
      <c r="J13" s="18">
        <f t="shared" si="3"/>
      </c>
      <c r="K13" s="19"/>
      <c r="L13" s="130" t="s">
        <v>103</v>
      </c>
    </row>
    <row r="14" spans="1:12" ht="20.25" customHeight="1">
      <c r="A14" s="10"/>
      <c r="B14" s="16" t="s">
        <v>65</v>
      </c>
      <c r="C14" s="16" t="s">
        <v>64</v>
      </c>
      <c r="D14" s="17">
        <v>0.5</v>
      </c>
      <c r="E14" s="17"/>
      <c r="F14" s="11">
        <f t="shared" si="0"/>
      </c>
      <c r="G14" s="12">
        <v>1.168</v>
      </c>
      <c r="H14" s="11">
        <f t="shared" si="1"/>
      </c>
      <c r="I14" s="17" t="str">
        <f t="shared" si="2"/>
        <v>BRUTIT</v>
      </c>
      <c r="J14" s="18">
        <f t="shared" si="3"/>
      </c>
      <c r="K14" s="19"/>
      <c r="L14" s="130" t="s">
        <v>103</v>
      </c>
    </row>
    <row r="15" spans="1:12" ht="20.25" customHeight="1">
      <c r="A15" s="16"/>
      <c r="B15" s="16" t="s">
        <v>95</v>
      </c>
      <c r="C15" s="16" t="s">
        <v>96</v>
      </c>
      <c r="D15" s="17">
        <v>0.5</v>
      </c>
      <c r="E15" s="17"/>
      <c r="F15" s="11">
        <f t="shared" si="0"/>
      </c>
      <c r="G15" s="12">
        <v>0.941</v>
      </c>
      <c r="H15" s="11">
        <f t="shared" si="1"/>
      </c>
      <c r="I15" s="17" t="str">
        <f t="shared" si="2"/>
        <v>BRUTIT</v>
      </c>
      <c r="J15" s="18">
        <f t="shared" si="3"/>
      </c>
      <c r="K15" s="19"/>
      <c r="L15" s="130" t="s">
        <v>103</v>
      </c>
    </row>
    <row r="16" spans="1:12" ht="20.25" customHeight="1">
      <c r="A16" s="10"/>
      <c r="B16" s="16" t="s">
        <v>97</v>
      </c>
      <c r="C16" s="16" t="s">
        <v>98</v>
      </c>
      <c r="D16" s="11">
        <v>0.5</v>
      </c>
      <c r="E16" s="17"/>
      <c r="F16" s="11">
        <f t="shared" si="0"/>
      </c>
      <c r="G16" s="12">
        <v>1.05</v>
      </c>
      <c r="H16" s="11">
        <f t="shared" si="1"/>
      </c>
      <c r="I16" s="17" t="str">
        <f t="shared" si="2"/>
        <v>BRUTIT</v>
      </c>
      <c r="J16" s="18">
        <f t="shared" si="3"/>
      </c>
      <c r="K16" s="19"/>
      <c r="L16" s="130" t="s">
        <v>101</v>
      </c>
    </row>
    <row r="17" spans="1:12" ht="20.25" customHeight="1">
      <c r="A17" s="16"/>
      <c r="B17" s="16" t="s">
        <v>99</v>
      </c>
      <c r="C17" s="16" t="s">
        <v>100</v>
      </c>
      <c r="D17" s="17">
        <v>0.5</v>
      </c>
      <c r="E17" s="17"/>
      <c r="F17" s="11">
        <f t="shared" si="0"/>
      </c>
      <c r="G17" s="12">
        <v>1.04</v>
      </c>
      <c r="H17" s="11">
        <f t="shared" si="1"/>
      </c>
      <c r="I17" s="17" t="str">
        <f t="shared" si="2"/>
        <v>BRUTIT</v>
      </c>
      <c r="J17" s="18">
        <f t="shared" si="3"/>
      </c>
      <c r="K17" s="19"/>
      <c r="L17" s="130" t="s">
        <v>102</v>
      </c>
    </row>
    <row r="18" spans="1:12" ht="20.25" customHeight="1">
      <c r="A18" s="16"/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19"/>
      <c r="L18" s="132"/>
    </row>
    <row r="19" spans="1:12" ht="20.25" customHeight="1">
      <c r="A19" s="10" t="s">
        <v>116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19"/>
      <c r="L19" s="132"/>
    </row>
    <row r="20" spans="1:12" ht="20.25" customHeight="1">
      <c r="A20" s="16" t="s">
        <v>105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19"/>
      <c r="L20" s="131"/>
    </row>
    <row r="21" spans="1:12" ht="20.25" customHeight="1">
      <c r="A21" s="10" t="s">
        <v>107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19"/>
      <c r="L21" s="133"/>
    </row>
    <row r="22" spans="1:12" ht="20.25" customHeight="1">
      <c r="A22" s="16" t="s">
        <v>106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19"/>
      <c r="L22" s="132"/>
    </row>
    <row r="23" spans="1:23" ht="20.25" customHeight="1">
      <c r="A23" s="16" t="s">
        <v>109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19"/>
      <c r="L23" s="132"/>
      <c r="M23" s="126"/>
      <c r="N23" s="21"/>
      <c r="O23" s="21"/>
      <c r="P23" s="17"/>
      <c r="Q23" s="17"/>
      <c r="R23" s="11">
        <f>IF(Q23&gt;0,Q23-P23,"")</f>
      </c>
      <c r="S23" s="12"/>
      <c r="T23" s="11">
        <f>IF(R23&lt;1,R23*S23,"")</f>
      </c>
      <c r="U23" s="17">
        <f>IF(P23=0,"",IF(Q23=0,"BRUTIT",T23-$H$6))</f>
      </c>
      <c r="V23" s="18">
        <f>IF(Q23&gt;0,U23/S23,"")</f>
      </c>
      <c r="W23" s="20"/>
    </row>
    <row r="24" spans="1:12" ht="20.25" customHeight="1">
      <c r="A24" s="10" t="s">
        <v>110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19"/>
      <c r="L24" s="132"/>
    </row>
    <row r="25" spans="1:12" ht="20.25" customHeight="1">
      <c r="A25" s="16"/>
      <c r="B25" s="120" t="s">
        <v>108</v>
      </c>
      <c r="C25" s="120" t="s">
        <v>111</v>
      </c>
      <c r="D25" s="121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19"/>
      <c r="L25" s="132"/>
    </row>
    <row r="26" spans="1:12" ht="18.75">
      <c r="A26" s="16"/>
      <c r="B26" s="122"/>
      <c r="C26" s="120" t="s">
        <v>112</v>
      </c>
      <c r="D26" s="121"/>
      <c r="E26" s="17"/>
      <c r="F26" s="11">
        <f t="shared" si="0"/>
      </c>
      <c r="G26" s="12"/>
      <c r="H26" s="11">
        <f t="shared" si="1"/>
      </c>
      <c r="I26" s="17">
        <f>IF(D26=0,"",IF(E26=0,"BRUTIT",H26-$H$6))</f>
      </c>
      <c r="J26" s="18">
        <f>IF(E26&gt;0,I26/G26,"")</f>
      </c>
      <c r="K26" s="20"/>
      <c r="L26" s="132"/>
    </row>
    <row r="27" spans="1:12" ht="18.75">
      <c r="A27" s="16"/>
      <c r="B27" s="122"/>
      <c r="C27" s="120" t="s">
        <v>113</v>
      </c>
      <c r="D27" s="121"/>
      <c r="E27" s="17"/>
      <c r="F27" s="11">
        <f t="shared" si="0"/>
      </c>
      <c r="G27" s="12"/>
      <c r="H27" s="11">
        <f t="shared" si="1"/>
      </c>
      <c r="I27" s="17">
        <f>IF(D27=0,"",IF(E27=0,"BRUTIT",H27-$H$6))</f>
      </c>
      <c r="J27" s="18">
        <f>IF(E27&gt;0,I27/G27,"")</f>
      </c>
      <c r="K27" s="20"/>
      <c r="L27" s="132"/>
    </row>
    <row r="28" ht="12.75">
      <c r="L28" s="124"/>
    </row>
  </sheetData>
  <sheetProtection selectLockedCells="1" selectUnlockedCells="1"/>
  <mergeCells count="2">
    <mergeCell ref="A1:J1"/>
    <mergeCell ref="I4:J4"/>
  </mergeCells>
  <printOptions horizontalCentered="1"/>
  <pageMargins left="0.13" right="0.13" top="0.27" bottom="0.12" header="0.16" footer="0.18"/>
  <pageSetup horizontalDpi="300" verticalDpi="300" orientation="landscape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2">
    <tabColor indexed="19"/>
  </sheetPr>
  <dimension ref="A1:K25"/>
  <sheetViews>
    <sheetView zoomScaleSheetLayoutView="100" workbookViewId="0" topLeftCell="A1">
      <selection activeCell="O7" sqref="O7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51</v>
      </c>
      <c r="J2" s="2"/>
      <c r="K2" s="1"/>
    </row>
    <row r="3" spans="1:11" ht="20.25" customHeight="1">
      <c r="A3" s="3" t="s">
        <v>37</v>
      </c>
      <c r="B3" s="3"/>
      <c r="C3" s="4"/>
      <c r="D3" s="3" t="s">
        <v>32</v>
      </c>
      <c r="F3" s="3"/>
      <c r="G3" s="3"/>
      <c r="H3" s="3"/>
      <c r="I3" s="3" t="s">
        <v>52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>IF(E6&gt;0,E6-D6,"")</f>
      </c>
      <c r="G6" s="12"/>
      <c r="H6" s="11">
        <f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>IF(E7&gt;0,E7-D7,"")</f>
      </c>
      <c r="G7" s="12"/>
      <c r="H7" s="11">
        <f>IF(F7&lt;1,F7*G7,"")</f>
      </c>
      <c r="I7" s="17">
        <f aca="true" t="shared" si="0" ref="I7:I25">IF(D7=0,"",IF(E7=0,"BRUTIT",H7-$H$6))</f>
      </c>
      <c r="J7" s="18">
        <f aca="true" t="shared" si="1" ref="J7:J25">IF(E7&gt;0,I7/G7,"")</f>
      </c>
      <c r="K7" s="19"/>
    </row>
    <row r="8" spans="1:11" ht="20.25" customHeight="1">
      <c r="A8" s="16">
        <v>3</v>
      </c>
      <c r="B8" s="16"/>
      <c r="C8" s="16"/>
      <c r="D8" s="17"/>
      <c r="E8" s="17"/>
      <c r="F8" s="11">
        <f>IF(E8&gt;0,E8-D8,"")</f>
      </c>
      <c r="G8" s="12"/>
      <c r="H8" s="11">
        <f>IF(F8&lt;1,F8*G8,"")</f>
      </c>
      <c r="I8" s="17">
        <f t="shared" si="0"/>
      </c>
      <c r="J8" s="18">
        <f t="shared" si="1"/>
      </c>
      <c r="K8" s="19"/>
    </row>
    <row r="9" spans="1:11" ht="20.25" customHeight="1">
      <c r="A9" s="10">
        <v>4</v>
      </c>
      <c r="B9" s="16"/>
      <c r="C9" s="16"/>
      <c r="D9" s="11"/>
      <c r="E9" s="17"/>
      <c r="F9" s="11">
        <f aca="true" t="shared" si="2" ref="F9:F25">IF(E9&gt;0,E9-D9,"")</f>
      </c>
      <c r="G9" s="12"/>
      <c r="H9" s="11">
        <f aca="true" t="shared" si="3" ref="H9:H25">IF(F9&lt;1,F9*G9,"")</f>
      </c>
      <c r="I9" s="17">
        <f t="shared" si="0"/>
      </c>
      <c r="J9" s="18">
        <f t="shared" si="1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2"/>
      </c>
      <c r="G10" s="12"/>
      <c r="H10" s="11">
        <f t="shared" si="3"/>
      </c>
      <c r="I10" s="17">
        <f t="shared" si="0"/>
      </c>
      <c r="J10" s="18">
        <f t="shared" si="1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2"/>
      </c>
      <c r="G11" s="12"/>
      <c r="H11" s="11">
        <f t="shared" si="3"/>
      </c>
      <c r="I11" s="17">
        <f t="shared" si="0"/>
      </c>
      <c r="J11" s="18">
        <f t="shared" si="1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2"/>
      </c>
      <c r="G12" s="88"/>
      <c r="H12" s="11">
        <f t="shared" si="3"/>
      </c>
      <c r="I12" s="17">
        <f t="shared" si="0"/>
      </c>
      <c r="J12" s="18">
        <f t="shared" si="1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2"/>
      </c>
      <c r="G13" s="12"/>
      <c r="H13" s="11">
        <f t="shared" si="3"/>
      </c>
      <c r="I13" s="17">
        <f t="shared" si="0"/>
      </c>
      <c r="J13" s="18">
        <f t="shared" si="1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2"/>
      </c>
      <c r="G14" s="12"/>
      <c r="H14" s="11">
        <f t="shared" si="3"/>
      </c>
      <c r="I14" s="17">
        <f t="shared" si="0"/>
      </c>
      <c r="J14" s="18">
        <f t="shared" si="1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2"/>
      </c>
      <c r="G15" s="12"/>
      <c r="H15" s="11">
        <f t="shared" si="3"/>
      </c>
      <c r="I15" s="17">
        <f t="shared" si="0"/>
      </c>
      <c r="J15" s="18">
        <f t="shared" si="1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2"/>
      </c>
      <c r="G16" s="12"/>
      <c r="H16" s="11">
        <f t="shared" si="3"/>
      </c>
      <c r="I16" s="17">
        <f t="shared" si="0"/>
      </c>
      <c r="J16" s="18">
        <f t="shared" si="1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2"/>
      </c>
      <c r="G17" s="12"/>
      <c r="H17" s="11">
        <f t="shared" si="3"/>
      </c>
      <c r="I17" s="17">
        <f t="shared" si="0"/>
      </c>
      <c r="J17" s="18">
        <f t="shared" si="1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2"/>
      </c>
      <c r="G18" s="12"/>
      <c r="H18" s="11">
        <f t="shared" si="3"/>
      </c>
      <c r="I18" s="17">
        <f t="shared" si="0"/>
      </c>
      <c r="J18" s="18">
        <f t="shared" si="1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2"/>
      </c>
      <c r="G19" s="12"/>
      <c r="H19" s="11">
        <f t="shared" si="3"/>
      </c>
      <c r="I19" s="17">
        <f t="shared" si="0"/>
      </c>
      <c r="J19" s="18">
        <f t="shared" si="1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2"/>
      </c>
      <c r="G20" s="12"/>
      <c r="H20" s="11">
        <f t="shared" si="3"/>
      </c>
      <c r="I20" s="17">
        <f t="shared" si="0"/>
      </c>
      <c r="J20" s="18">
        <f t="shared" si="1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2"/>
      </c>
      <c r="G21" s="12"/>
      <c r="H21" s="11">
        <f t="shared" si="3"/>
      </c>
      <c r="I21" s="17">
        <f t="shared" si="0"/>
      </c>
      <c r="J21" s="18">
        <f t="shared" si="1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2"/>
      </c>
      <c r="G22" s="12"/>
      <c r="H22" s="11">
        <f t="shared" si="3"/>
      </c>
      <c r="I22" s="17">
        <f t="shared" si="0"/>
      </c>
      <c r="J22" s="18">
        <f t="shared" si="1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2"/>
      </c>
      <c r="G23" s="12"/>
      <c r="H23" s="11">
        <f t="shared" si="3"/>
      </c>
      <c r="I23" s="17">
        <f t="shared" si="0"/>
      </c>
      <c r="J23" s="18">
        <f t="shared" si="1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2"/>
      </c>
      <c r="G24" s="12"/>
      <c r="H24" s="11">
        <f t="shared" si="3"/>
      </c>
      <c r="I24" s="17">
        <f t="shared" si="0"/>
      </c>
      <c r="J24" s="18">
        <f t="shared" si="1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2"/>
      </c>
      <c r="G25" s="12"/>
      <c r="H25" s="11">
        <f t="shared" si="3"/>
      </c>
      <c r="I25" s="17">
        <f t="shared" si="0"/>
      </c>
      <c r="J25" s="18">
        <f t="shared" si="1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3">
    <tabColor indexed="19"/>
  </sheetPr>
  <dimension ref="A1:K25"/>
  <sheetViews>
    <sheetView zoomScaleSheetLayoutView="100" workbookViewId="0" topLeftCell="A1">
      <selection activeCell="O6" sqref="O6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53</v>
      </c>
      <c r="J2" s="2"/>
      <c r="K2" s="1"/>
    </row>
    <row r="3" spans="1:11" ht="20.25" customHeight="1">
      <c r="A3" s="3" t="s">
        <v>38</v>
      </c>
      <c r="B3" s="3"/>
      <c r="C3" s="4"/>
      <c r="D3" s="3" t="s">
        <v>32</v>
      </c>
      <c r="F3" s="3"/>
      <c r="G3" s="3"/>
      <c r="H3" s="3"/>
      <c r="I3" s="3" t="s">
        <v>54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>IF(E6&gt;0,E6-D6,"")</f>
      </c>
      <c r="G6" s="12"/>
      <c r="H6" s="11">
        <f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>IF(E7&gt;0,E7-D7,"")</f>
      </c>
      <c r="G7" s="12"/>
      <c r="H7" s="11">
        <f>IF(F7&lt;1,F7*G7,"")</f>
      </c>
      <c r="I7" s="17">
        <f aca="true" t="shared" si="0" ref="I7:I25">IF(D7=0,"",IF(E7=0,"BRUTIT",H7-$H$6))</f>
      </c>
      <c r="J7" s="18">
        <f aca="true" t="shared" si="1" ref="J7:J25">IF(E7&gt;0,I7/G7,"")</f>
      </c>
      <c r="K7" s="19"/>
    </row>
    <row r="8" spans="1:11" ht="20.25" customHeight="1">
      <c r="A8" s="16">
        <v>3</v>
      </c>
      <c r="B8" s="16"/>
      <c r="C8" s="16"/>
      <c r="D8" s="17"/>
      <c r="E8" s="17"/>
      <c r="F8" s="11">
        <f>IF(E8&gt;0,E8-D8,"")</f>
      </c>
      <c r="G8" s="12"/>
      <c r="H8" s="11">
        <f>IF(F8&lt;1,F8*G8,"")</f>
      </c>
      <c r="I8" s="17">
        <f t="shared" si="0"/>
      </c>
      <c r="J8" s="18">
        <f t="shared" si="1"/>
      </c>
      <c r="K8" s="19"/>
    </row>
    <row r="9" spans="1:11" ht="20.25" customHeight="1">
      <c r="A9" s="10">
        <v>4</v>
      </c>
      <c r="B9" s="16"/>
      <c r="C9" s="16"/>
      <c r="D9" s="11"/>
      <c r="E9" s="17"/>
      <c r="F9" s="11">
        <f aca="true" t="shared" si="2" ref="F9:F25">IF(E9&gt;0,E9-D9,"")</f>
      </c>
      <c r="G9" s="12"/>
      <c r="H9" s="11">
        <f aca="true" t="shared" si="3" ref="H9:H25">IF(F9&lt;1,F9*G9,"")</f>
      </c>
      <c r="I9" s="17">
        <f t="shared" si="0"/>
      </c>
      <c r="J9" s="18">
        <f t="shared" si="1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2"/>
      </c>
      <c r="G10" s="12"/>
      <c r="H10" s="11">
        <f t="shared" si="3"/>
      </c>
      <c r="I10" s="17">
        <f t="shared" si="0"/>
      </c>
      <c r="J10" s="18">
        <f t="shared" si="1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2"/>
      </c>
      <c r="G11" s="12"/>
      <c r="H11" s="11">
        <f t="shared" si="3"/>
      </c>
      <c r="I11" s="17">
        <f t="shared" si="0"/>
      </c>
      <c r="J11" s="18">
        <f t="shared" si="1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2"/>
      </c>
      <c r="G12" s="88"/>
      <c r="H12" s="11">
        <f t="shared" si="3"/>
      </c>
      <c r="I12" s="17">
        <f t="shared" si="0"/>
      </c>
      <c r="J12" s="18">
        <f t="shared" si="1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2"/>
      </c>
      <c r="G13" s="12"/>
      <c r="H13" s="11">
        <f t="shared" si="3"/>
      </c>
      <c r="I13" s="17">
        <f t="shared" si="0"/>
      </c>
      <c r="J13" s="18">
        <f t="shared" si="1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2"/>
      </c>
      <c r="G14" s="12"/>
      <c r="H14" s="11">
        <f t="shared" si="3"/>
      </c>
      <c r="I14" s="17">
        <f t="shared" si="0"/>
      </c>
      <c r="J14" s="18">
        <f t="shared" si="1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2"/>
      </c>
      <c r="G15" s="12"/>
      <c r="H15" s="11">
        <f t="shared" si="3"/>
      </c>
      <c r="I15" s="17">
        <f t="shared" si="0"/>
      </c>
      <c r="J15" s="18">
        <f t="shared" si="1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2"/>
      </c>
      <c r="G16" s="12"/>
      <c r="H16" s="11">
        <f t="shared" si="3"/>
      </c>
      <c r="I16" s="17">
        <f t="shared" si="0"/>
      </c>
      <c r="J16" s="18">
        <f t="shared" si="1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2"/>
      </c>
      <c r="G17" s="12"/>
      <c r="H17" s="11">
        <f t="shared" si="3"/>
      </c>
      <c r="I17" s="17">
        <f t="shared" si="0"/>
      </c>
      <c r="J17" s="18">
        <f t="shared" si="1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2"/>
      </c>
      <c r="G18" s="12"/>
      <c r="H18" s="11">
        <f t="shared" si="3"/>
      </c>
      <c r="I18" s="17">
        <f t="shared" si="0"/>
      </c>
      <c r="J18" s="18">
        <f t="shared" si="1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2"/>
      </c>
      <c r="G19" s="12"/>
      <c r="H19" s="11">
        <f t="shared" si="3"/>
      </c>
      <c r="I19" s="17">
        <f t="shared" si="0"/>
      </c>
      <c r="J19" s="18">
        <f t="shared" si="1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2"/>
      </c>
      <c r="G20" s="12"/>
      <c r="H20" s="11">
        <f t="shared" si="3"/>
      </c>
      <c r="I20" s="17">
        <f t="shared" si="0"/>
      </c>
      <c r="J20" s="18">
        <f t="shared" si="1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2"/>
      </c>
      <c r="G21" s="12"/>
      <c r="H21" s="11">
        <f t="shared" si="3"/>
      </c>
      <c r="I21" s="17">
        <f t="shared" si="0"/>
      </c>
      <c r="J21" s="18">
        <f t="shared" si="1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2"/>
      </c>
      <c r="G22" s="12"/>
      <c r="H22" s="11">
        <f t="shared" si="3"/>
      </c>
      <c r="I22" s="17">
        <f t="shared" si="0"/>
      </c>
      <c r="J22" s="18">
        <f t="shared" si="1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2"/>
      </c>
      <c r="G23" s="12"/>
      <c r="H23" s="11">
        <f t="shared" si="3"/>
      </c>
      <c r="I23" s="17">
        <f t="shared" si="0"/>
      </c>
      <c r="J23" s="18">
        <f t="shared" si="1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2"/>
      </c>
      <c r="G24" s="12"/>
      <c r="H24" s="11">
        <f t="shared" si="3"/>
      </c>
      <c r="I24" s="17">
        <f t="shared" si="0"/>
      </c>
      <c r="J24" s="18">
        <f t="shared" si="1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2"/>
      </c>
      <c r="G25" s="12"/>
      <c r="H25" s="11">
        <f t="shared" si="3"/>
      </c>
      <c r="I25" s="17">
        <f t="shared" si="0"/>
      </c>
      <c r="J25" s="18">
        <f t="shared" si="1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25">
    <tabColor indexed="19"/>
  </sheetPr>
  <dimension ref="A1:L25"/>
  <sheetViews>
    <sheetView zoomScaleSheetLayoutView="100" workbookViewId="0" topLeftCell="A1">
      <selection activeCell="C2" sqref="C2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70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F3" s="3"/>
      <c r="G3" s="3"/>
      <c r="H3" s="3"/>
      <c r="I3" s="3" t="s">
        <v>69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>IF(D7=0,"",IF(E7=0,"BRUTIT",H7-$H$6))</f>
      </c>
      <c r="J7" s="18">
        <f>IF(E7&gt;0,I7/G7,"")</f>
      </c>
      <c r="K7" s="19"/>
    </row>
    <row r="8" spans="1:12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aca="true" t="shared" si="2" ref="I8:I25">IF(D8=0,"",IF(E8=0,"BRUTIT",H8-$H$6))</f>
      </c>
      <c r="J8" s="18">
        <f aca="true" t="shared" si="3" ref="J8:J25">IF(E8&gt;0,I8/G8,"")</f>
      </c>
      <c r="K8" s="19"/>
      <c r="L8" s="18">
        <f>IF(G8&gt;0,K8/I8,"")</f>
      </c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323">
    <tabColor indexed="25"/>
  </sheetPr>
  <dimension ref="A1:AJ24"/>
  <sheetViews>
    <sheetView zoomScaleSheetLayoutView="100" workbookViewId="0" topLeftCell="A1">
      <selection activeCell="AJ13" sqref="AJ13"/>
    </sheetView>
  </sheetViews>
  <sheetFormatPr defaultColWidth="8.8515625" defaultRowHeight="12.75"/>
  <cols>
    <col min="1" max="1" width="5.421875" style="0" customWidth="1"/>
    <col min="2" max="2" width="24.140625" style="0" customWidth="1"/>
    <col min="3" max="3" width="18.7109375" style="0" customWidth="1"/>
    <col min="4" max="27" width="3.28125" style="0" customWidth="1"/>
    <col min="28" max="28" width="0.13671875" style="0" hidden="1" customWidth="1"/>
    <col min="29" max="29" width="3.421875" style="0" hidden="1" customWidth="1"/>
    <col min="30" max="30" width="6.28125" style="0" customWidth="1"/>
  </cols>
  <sheetData>
    <row r="1" spans="1:30" ht="27.75" customHeight="1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0" ht="24" customHeight="1">
      <c r="A2" s="23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</row>
    <row r="3" spans="1:30" ht="24" customHeight="1">
      <c r="A3" s="27"/>
      <c r="B3" s="28"/>
      <c r="C3" s="29"/>
      <c r="D3" s="165" t="s">
        <v>22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30"/>
    </row>
    <row r="4" spans="1:30" ht="24" customHeight="1">
      <c r="A4" s="31"/>
      <c r="B4" s="135" t="s">
        <v>2</v>
      </c>
      <c r="C4" s="136" t="s">
        <v>3</v>
      </c>
      <c r="D4" s="166">
        <v>1</v>
      </c>
      <c r="E4" s="166"/>
      <c r="F4" s="166">
        <v>2</v>
      </c>
      <c r="G4" s="166"/>
      <c r="H4" s="166">
        <v>3</v>
      </c>
      <c r="I4" s="166"/>
      <c r="J4" s="166">
        <v>4</v>
      </c>
      <c r="K4" s="166"/>
      <c r="L4" s="167">
        <v>5</v>
      </c>
      <c r="M4" s="167"/>
      <c r="N4" s="167">
        <v>6</v>
      </c>
      <c r="O4" s="167"/>
      <c r="P4" s="167">
        <v>7</v>
      </c>
      <c r="Q4" s="167"/>
      <c r="R4" s="167">
        <v>8</v>
      </c>
      <c r="S4" s="167"/>
      <c r="T4" s="167">
        <v>9</v>
      </c>
      <c r="U4" s="167"/>
      <c r="V4" s="167">
        <v>10</v>
      </c>
      <c r="W4" s="167"/>
      <c r="X4" s="167">
        <v>11</v>
      </c>
      <c r="Y4" s="167"/>
      <c r="Z4" s="168">
        <v>12</v>
      </c>
      <c r="AA4" s="169"/>
      <c r="AB4" s="166"/>
      <c r="AC4" s="166"/>
      <c r="AD4" s="137" t="s">
        <v>23</v>
      </c>
    </row>
    <row r="5" spans="1:34" ht="26.25" customHeight="1" thickBot="1">
      <c r="A5" s="33"/>
      <c r="B5" s="34"/>
      <c r="C5" s="32"/>
      <c r="D5" s="172" t="s">
        <v>24</v>
      </c>
      <c r="E5" s="173" t="s">
        <v>25</v>
      </c>
      <c r="F5" s="170" t="s">
        <v>24</v>
      </c>
      <c r="G5" s="171" t="s">
        <v>25</v>
      </c>
      <c r="H5" s="170" t="s">
        <v>24</v>
      </c>
      <c r="I5" s="171" t="s">
        <v>25</v>
      </c>
      <c r="J5" s="170" t="s">
        <v>24</v>
      </c>
      <c r="K5" s="171" t="s">
        <v>25</v>
      </c>
      <c r="L5" s="170" t="s">
        <v>24</v>
      </c>
      <c r="M5" s="171" t="s">
        <v>25</v>
      </c>
      <c r="N5" s="170" t="s">
        <v>24</v>
      </c>
      <c r="O5" s="171" t="s">
        <v>25</v>
      </c>
      <c r="P5" s="170" t="s">
        <v>24</v>
      </c>
      <c r="Q5" s="171" t="s">
        <v>25</v>
      </c>
      <c r="R5" s="170" t="s">
        <v>24</v>
      </c>
      <c r="S5" s="171" t="s">
        <v>25</v>
      </c>
      <c r="T5" s="170" t="s">
        <v>24</v>
      </c>
      <c r="U5" s="171" t="s">
        <v>25</v>
      </c>
      <c r="V5" s="170" t="s">
        <v>24</v>
      </c>
      <c r="W5" s="171" t="s">
        <v>25</v>
      </c>
      <c r="X5" s="170" t="s">
        <v>24</v>
      </c>
      <c r="Y5" s="171" t="s">
        <v>25</v>
      </c>
      <c r="Z5" s="174" t="s">
        <v>24</v>
      </c>
      <c r="AA5" s="176" t="s">
        <v>25</v>
      </c>
      <c r="AB5" s="170"/>
      <c r="AC5" s="171"/>
      <c r="AD5" s="35"/>
      <c r="AH5" s="58"/>
    </row>
    <row r="6" spans="1:30" ht="14.25" thickBot="1" thickTop="1">
      <c r="A6" s="36"/>
      <c r="B6" s="37"/>
      <c r="C6" s="38"/>
      <c r="D6" s="172"/>
      <c r="E6" s="173"/>
      <c r="F6" s="170"/>
      <c r="G6" s="171"/>
      <c r="H6" s="170"/>
      <c r="I6" s="171"/>
      <c r="J6" s="170"/>
      <c r="K6" s="171"/>
      <c r="L6" s="170"/>
      <c r="M6" s="171"/>
      <c r="N6" s="170"/>
      <c r="O6" s="171"/>
      <c r="P6" s="170"/>
      <c r="Q6" s="171"/>
      <c r="R6" s="170"/>
      <c r="S6" s="171"/>
      <c r="T6" s="170"/>
      <c r="U6" s="171"/>
      <c r="V6" s="170"/>
      <c r="W6" s="171"/>
      <c r="X6" s="170"/>
      <c r="Y6" s="171"/>
      <c r="Z6" s="175"/>
      <c r="AA6" s="171"/>
      <c r="AB6" s="170"/>
      <c r="AC6" s="171"/>
      <c r="AD6" s="39"/>
    </row>
    <row r="7" spans="1:34" ht="24" customHeight="1" thickTop="1">
      <c r="A7" s="40">
        <v>1</v>
      </c>
      <c r="B7" s="10" t="s">
        <v>13</v>
      </c>
      <c r="C7" s="41" t="s">
        <v>14</v>
      </c>
      <c r="D7" s="42"/>
      <c r="E7" s="43"/>
      <c r="F7" s="44">
        <v>1</v>
      </c>
      <c r="G7" s="113">
        <v>4</v>
      </c>
      <c r="H7" s="44"/>
      <c r="I7" s="43"/>
      <c r="J7" s="44">
        <v>1</v>
      </c>
      <c r="K7" s="113">
        <v>5</v>
      </c>
      <c r="L7" s="44">
        <v>2</v>
      </c>
      <c r="M7" s="113">
        <v>4</v>
      </c>
      <c r="N7" s="44">
        <v>2</v>
      </c>
      <c r="O7" s="113">
        <v>5</v>
      </c>
      <c r="P7" s="44">
        <v>1</v>
      </c>
      <c r="Q7" s="112">
        <v>4</v>
      </c>
      <c r="R7" s="42"/>
      <c r="S7" s="45"/>
      <c r="T7" s="42">
        <v>2</v>
      </c>
      <c r="U7" s="45">
        <v>3</v>
      </c>
      <c r="V7" s="42">
        <v>2</v>
      </c>
      <c r="W7" s="112">
        <v>5</v>
      </c>
      <c r="X7" s="42"/>
      <c r="Y7" s="92"/>
      <c r="Z7" s="46"/>
      <c r="AA7" s="91"/>
      <c r="AB7" s="54"/>
      <c r="AC7" s="53"/>
      <c r="AD7" s="114">
        <v>27</v>
      </c>
      <c r="AG7" s="47"/>
      <c r="AH7" s="58"/>
    </row>
    <row r="8" spans="1:36" ht="24" customHeight="1">
      <c r="A8" s="48">
        <v>2</v>
      </c>
      <c r="B8" s="16" t="s">
        <v>15</v>
      </c>
      <c r="C8" s="49" t="s">
        <v>16</v>
      </c>
      <c r="D8" s="50"/>
      <c r="E8" s="51"/>
      <c r="F8" s="52"/>
      <c r="G8" s="53"/>
      <c r="H8" s="52"/>
      <c r="I8" s="53"/>
      <c r="J8" s="52">
        <v>2</v>
      </c>
      <c r="K8" s="115">
        <v>4</v>
      </c>
      <c r="L8" s="52">
        <v>1</v>
      </c>
      <c r="M8" s="115">
        <v>5</v>
      </c>
      <c r="N8" s="52">
        <v>3</v>
      </c>
      <c r="O8" s="115">
        <v>4</v>
      </c>
      <c r="P8" s="52"/>
      <c r="Q8" s="53"/>
      <c r="R8" s="54"/>
      <c r="S8" s="53"/>
      <c r="T8" s="54">
        <v>3</v>
      </c>
      <c r="U8" s="115">
        <v>2</v>
      </c>
      <c r="V8" s="54">
        <v>3</v>
      </c>
      <c r="W8" s="115">
        <v>4</v>
      </c>
      <c r="X8" s="54"/>
      <c r="Y8" s="45"/>
      <c r="Z8" s="55"/>
      <c r="AA8" s="56"/>
      <c r="AB8" s="54"/>
      <c r="AC8" s="138"/>
      <c r="AD8" s="141">
        <v>19</v>
      </c>
      <c r="AG8" s="58"/>
      <c r="AJ8" s="58"/>
    </row>
    <row r="9" spans="1:30" ht="24" customHeight="1">
      <c r="A9" s="48">
        <v>3</v>
      </c>
      <c r="B9" s="16" t="s">
        <v>74</v>
      </c>
      <c r="C9" s="49" t="s">
        <v>75</v>
      </c>
      <c r="D9" s="52"/>
      <c r="E9" s="53"/>
      <c r="F9" s="52"/>
      <c r="G9" s="53"/>
      <c r="H9" s="52"/>
      <c r="I9" s="53"/>
      <c r="J9" s="52"/>
      <c r="K9" s="53"/>
      <c r="L9" s="52"/>
      <c r="M9" s="53"/>
      <c r="N9" s="52">
        <v>6</v>
      </c>
      <c r="O9" s="115">
        <v>1</v>
      </c>
      <c r="P9" s="52">
        <v>2</v>
      </c>
      <c r="Q9" s="115">
        <v>3</v>
      </c>
      <c r="R9" s="54"/>
      <c r="S9" s="53"/>
      <c r="T9" s="54">
        <v>1</v>
      </c>
      <c r="U9" s="115">
        <v>4</v>
      </c>
      <c r="V9" s="54">
        <v>1</v>
      </c>
      <c r="W9" s="115">
        <v>6</v>
      </c>
      <c r="X9" s="54"/>
      <c r="Y9" s="53"/>
      <c r="Z9" s="50"/>
      <c r="AA9" s="51"/>
      <c r="AB9" s="54"/>
      <c r="AC9" s="138"/>
      <c r="AD9" s="141">
        <v>14</v>
      </c>
    </row>
    <row r="10" spans="1:30" ht="24" customHeight="1">
      <c r="A10" s="48">
        <v>4</v>
      </c>
      <c r="B10" s="59" t="s">
        <v>17</v>
      </c>
      <c r="C10" s="49" t="s">
        <v>18</v>
      </c>
      <c r="D10" s="52"/>
      <c r="E10" s="53"/>
      <c r="F10" s="52">
        <v>2</v>
      </c>
      <c r="G10" s="115">
        <v>3</v>
      </c>
      <c r="H10" s="52"/>
      <c r="I10" s="53"/>
      <c r="J10" s="52">
        <v>3</v>
      </c>
      <c r="K10" s="115">
        <v>3</v>
      </c>
      <c r="L10" s="52">
        <v>4</v>
      </c>
      <c r="M10" s="115">
        <v>2</v>
      </c>
      <c r="N10" s="52">
        <v>5</v>
      </c>
      <c r="O10" s="115">
        <v>2</v>
      </c>
      <c r="P10" s="52">
        <v>4</v>
      </c>
      <c r="Q10" s="115">
        <v>1</v>
      </c>
      <c r="R10" s="54"/>
      <c r="S10" s="53"/>
      <c r="T10" s="54"/>
      <c r="U10" s="53"/>
      <c r="V10" s="111"/>
      <c r="W10" s="51"/>
      <c r="X10" s="54"/>
      <c r="Y10" s="53"/>
      <c r="Z10" s="50"/>
      <c r="AA10" s="51"/>
      <c r="AB10" s="54"/>
      <c r="AC10" s="138"/>
      <c r="AD10" s="141">
        <v>11</v>
      </c>
    </row>
    <row r="11" spans="1:30" ht="24" customHeight="1">
      <c r="A11" s="48">
        <v>5</v>
      </c>
      <c r="B11" s="16" t="s">
        <v>65</v>
      </c>
      <c r="C11" s="49" t="s">
        <v>64</v>
      </c>
      <c r="D11" s="62"/>
      <c r="E11" s="63"/>
      <c r="F11" s="62"/>
      <c r="G11" s="63"/>
      <c r="H11" s="62"/>
      <c r="I11" s="63"/>
      <c r="J11" s="62">
        <v>4</v>
      </c>
      <c r="K11" s="116">
        <v>2</v>
      </c>
      <c r="L11" s="62">
        <v>3</v>
      </c>
      <c r="M11" s="116">
        <v>3</v>
      </c>
      <c r="N11" s="62">
        <v>4</v>
      </c>
      <c r="O11" s="116">
        <v>3</v>
      </c>
      <c r="P11" s="52">
        <v>3</v>
      </c>
      <c r="Q11" s="115">
        <v>2</v>
      </c>
      <c r="R11" s="54"/>
      <c r="S11" s="53"/>
      <c r="T11" s="54"/>
      <c r="U11" s="53"/>
      <c r="V11" s="106" t="s">
        <v>85</v>
      </c>
      <c r="W11" s="107"/>
      <c r="X11" s="54"/>
      <c r="Y11" s="53"/>
      <c r="Z11" s="50"/>
      <c r="AA11" s="51"/>
      <c r="AB11" s="54"/>
      <c r="AC11" s="138"/>
      <c r="AD11" s="141">
        <v>10</v>
      </c>
    </row>
    <row r="12" spans="1:30" ht="24" customHeight="1">
      <c r="A12" s="48">
        <v>6</v>
      </c>
      <c r="B12" s="16" t="s">
        <v>76</v>
      </c>
      <c r="C12" s="49" t="s">
        <v>73</v>
      </c>
      <c r="D12" s="52"/>
      <c r="E12" s="53"/>
      <c r="F12" s="52"/>
      <c r="G12" s="53"/>
      <c r="H12" s="52"/>
      <c r="I12" s="53"/>
      <c r="J12" s="52"/>
      <c r="K12" s="53"/>
      <c r="L12" s="52"/>
      <c r="M12" s="53"/>
      <c r="N12" s="52">
        <v>1</v>
      </c>
      <c r="O12" s="115">
        <v>6</v>
      </c>
      <c r="P12" s="52"/>
      <c r="Q12" s="53"/>
      <c r="R12" s="54"/>
      <c r="S12" s="53"/>
      <c r="T12" s="54"/>
      <c r="U12" s="53"/>
      <c r="V12" s="54"/>
      <c r="W12" s="53"/>
      <c r="X12" s="54"/>
      <c r="Y12" s="53"/>
      <c r="Z12" s="50"/>
      <c r="AA12" s="51"/>
      <c r="AB12" s="54"/>
      <c r="AC12" s="138"/>
      <c r="AD12" s="141">
        <v>6</v>
      </c>
    </row>
    <row r="13" spans="1:30" ht="24" customHeight="1">
      <c r="A13" s="48">
        <v>7</v>
      </c>
      <c r="B13" s="16" t="s">
        <v>19</v>
      </c>
      <c r="C13" s="61" t="s">
        <v>20</v>
      </c>
      <c r="D13" s="89"/>
      <c r="E13" s="53"/>
      <c r="F13" s="52">
        <v>3</v>
      </c>
      <c r="G13" s="117">
        <v>2</v>
      </c>
      <c r="H13" s="52"/>
      <c r="I13" s="53"/>
      <c r="J13" s="52">
        <v>5</v>
      </c>
      <c r="K13" s="115">
        <v>1</v>
      </c>
      <c r="L13" s="52"/>
      <c r="M13" s="53"/>
      <c r="N13" s="52"/>
      <c r="O13" s="53"/>
      <c r="P13" s="52"/>
      <c r="Q13" s="53"/>
      <c r="R13" s="54"/>
      <c r="S13" s="53"/>
      <c r="T13" s="54"/>
      <c r="U13" s="53"/>
      <c r="V13" s="54"/>
      <c r="W13" s="60"/>
      <c r="X13" s="54"/>
      <c r="Y13" s="53"/>
      <c r="Z13" s="50"/>
      <c r="AA13" s="51"/>
      <c r="AB13" s="54"/>
      <c r="AC13" s="138"/>
      <c r="AD13" s="142">
        <v>3</v>
      </c>
    </row>
    <row r="14" spans="1:35" ht="24" customHeight="1">
      <c r="A14" s="48">
        <v>8</v>
      </c>
      <c r="B14" s="64" t="s">
        <v>26</v>
      </c>
      <c r="C14" s="41" t="s">
        <v>21</v>
      </c>
      <c r="D14" s="105"/>
      <c r="E14" s="65"/>
      <c r="F14" s="105">
        <v>4</v>
      </c>
      <c r="G14" s="119">
        <v>1</v>
      </c>
      <c r="H14" s="44"/>
      <c r="I14" s="65"/>
      <c r="J14" s="44"/>
      <c r="K14" s="65"/>
      <c r="L14" s="44">
        <v>5</v>
      </c>
      <c r="M14" s="118">
        <v>1</v>
      </c>
      <c r="N14" s="44"/>
      <c r="O14" s="65"/>
      <c r="P14" s="52"/>
      <c r="Q14" s="53"/>
      <c r="R14" s="54"/>
      <c r="S14" s="53"/>
      <c r="T14" s="106" t="s">
        <v>85</v>
      </c>
      <c r="U14" s="107"/>
      <c r="V14" s="54"/>
      <c r="W14" s="53"/>
      <c r="X14" s="54"/>
      <c r="Y14" s="53"/>
      <c r="Z14" s="50"/>
      <c r="AA14" s="51"/>
      <c r="AB14" s="54"/>
      <c r="AC14" s="138"/>
      <c r="AD14" s="141">
        <v>2</v>
      </c>
      <c r="AI14" s="58"/>
    </row>
    <row r="15" spans="1:30" ht="24" customHeight="1">
      <c r="A15" s="66">
        <v>9</v>
      </c>
      <c r="B15" s="67" t="s">
        <v>95</v>
      </c>
      <c r="C15" s="90" t="s">
        <v>96</v>
      </c>
      <c r="D15" s="52"/>
      <c r="E15" s="65"/>
      <c r="F15" s="44"/>
      <c r="G15" s="65"/>
      <c r="H15" s="44"/>
      <c r="I15" s="65"/>
      <c r="J15" s="44"/>
      <c r="K15" s="65"/>
      <c r="L15" s="44"/>
      <c r="M15" s="65"/>
      <c r="N15" s="44"/>
      <c r="O15" s="65"/>
      <c r="P15" s="52"/>
      <c r="Q15" s="53"/>
      <c r="R15" s="54"/>
      <c r="S15" s="53"/>
      <c r="T15" s="54"/>
      <c r="U15" s="53"/>
      <c r="V15" s="109" t="s">
        <v>85</v>
      </c>
      <c r="W15" s="110"/>
      <c r="X15" s="54"/>
      <c r="Y15" s="53"/>
      <c r="Z15" s="50"/>
      <c r="AA15" s="138"/>
      <c r="AB15" s="54"/>
      <c r="AC15" s="138"/>
      <c r="AD15" s="57"/>
    </row>
    <row r="16" spans="1:30" ht="24" customHeight="1">
      <c r="A16" s="48">
        <v>10</v>
      </c>
      <c r="B16" s="16" t="s">
        <v>93</v>
      </c>
      <c r="C16" s="49" t="s">
        <v>94</v>
      </c>
      <c r="D16" s="52"/>
      <c r="E16" s="53"/>
      <c r="F16" s="52"/>
      <c r="G16" s="53"/>
      <c r="H16" s="52"/>
      <c r="I16" s="53"/>
      <c r="J16" s="52"/>
      <c r="K16" s="53"/>
      <c r="L16" s="52"/>
      <c r="M16" s="53"/>
      <c r="N16" s="52"/>
      <c r="O16" s="53"/>
      <c r="P16" s="52"/>
      <c r="Q16" s="53"/>
      <c r="R16" s="54"/>
      <c r="S16" s="53"/>
      <c r="T16" s="54"/>
      <c r="U16" s="53"/>
      <c r="V16" s="109" t="s">
        <v>85</v>
      </c>
      <c r="W16" s="110"/>
      <c r="X16" s="54"/>
      <c r="Y16" s="53"/>
      <c r="Z16" s="50"/>
      <c r="AA16" s="138"/>
      <c r="AB16" s="54"/>
      <c r="AC16" s="138"/>
      <c r="AD16" s="57"/>
    </row>
    <row r="17" spans="1:30" ht="24" customHeight="1">
      <c r="A17" s="48"/>
      <c r="B17" s="16"/>
      <c r="C17" s="61"/>
      <c r="D17" s="52"/>
      <c r="E17" s="53"/>
      <c r="F17" s="52"/>
      <c r="G17" s="53"/>
      <c r="H17" s="62"/>
      <c r="I17" s="63"/>
      <c r="J17" s="62"/>
      <c r="K17" s="63"/>
      <c r="L17" s="62"/>
      <c r="M17" s="63"/>
      <c r="N17" s="62"/>
      <c r="O17" s="63"/>
      <c r="P17" s="52"/>
      <c r="Q17" s="53"/>
      <c r="R17" s="54"/>
      <c r="S17" s="53"/>
      <c r="T17" s="54"/>
      <c r="U17" s="53"/>
      <c r="V17" s="54"/>
      <c r="W17" s="53"/>
      <c r="X17" s="54"/>
      <c r="Y17" s="53"/>
      <c r="Z17" s="50"/>
      <c r="AA17" s="138"/>
      <c r="AB17" s="54"/>
      <c r="AC17" s="138"/>
      <c r="AD17" s="57"/>
    </row>
    <row r="18" spans="1:30" ht="24" customHeight="1">
      <c r="A18" s="48"/>
      <c r="B18" s="16"/>
      <c r="C18" s="49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4"/>
      <c r="S18" s="53"/>
      <c r="T18" s="54"/>
      <c r="U18" s="53"/>
      <c r="V18" s="54"/>
      <c r="W18" s="53"/>
      <c r="X18" s="54"/>
      <c r="Y18" s="53"/>
      <c r="Z18" s="50"/>
      <c r="AA18" s="138"/>
      <c r="AB18" s="54"/>
      <c r="AC18" s="138"/>
      <c r="AD18" s="57"/>
    </row>
    <row r="19" spans="1:30" ht="24" customHeight="1">
      <c r="A19" s="48"/>
      <c r="B19" s="16"/>
      <c r="C19" s="49"/>
      <c r="D19" s="52"/>
      <c r="E19" s="53"/>
      <c r="F19" s="52"/>
      <c r="G19" s="53"/>
      <c r="H19" s="52"/>
      <c r="I19" s="53"/>
      <c r="J19" s="52"/>
      <c r="K19" s="53"/>
      <c r="L19" s="52"/>
      <c r="M19" s="53"/>
      <c r="N19" s="52"/>
      <c r="O19" s="53"/>
      <c r="P19" s="52"/>
      <c r="Q19" s="53"/>
      <c r="R19" s="54"/>
      <c r="S19" s="53"/>
      <c r="T19" s="54"/>
      <c r="U19" s="53"/>
      <c r="V19" s="54"/>
      <c r="W19" s="53"/>
      <c r="X19" s="54"/>
      <c r="Y19" s="53"/>
      <c r="Z19" s="50"/>
      <c r="AA19" s="138"/>
      <c r="AB19" s="68"/>
      <c r="AC19" s="139"/>
      <c r="AD19" s="57"/>
    </row>
    <row r="20" spans="1:30" ht="24" customHeight="1">
      <c r="A20" s="69"/>
      <c r="B20" s="67"/>
      <c r="C20" s="49"/>
      <c r="D20" s="70"/>
      <c r="E20" s="53"/>
      <c r="F20" s="70"/>
      <c r="G20" s="56"/>
      <c r="H20" s="70"/>
      <c r="I20" s="53"/>
      <c r="J20" s="70"/>
      <c r="K20" s="53"/>
      <c r="L20" s="70"/>
      <c r="M20" s="53"/>
      <c r="N20" s="70"/>
      <c r="O20" s="53"/>
      <c r="P20" s="70"/>
      <c r="Q20" s="53"/>
      <c r="R20" s="71"/>
      <c r="S20" s="53"/>
      <c r="T20" s="71"/>
      <c r="U20" s="53"/>
      <c r="V20" s="72"/>
      <c r="W20" s="53"/>
      <c r="X20" s="71"/>
      <c r="Y20" s="53"/>
      <c r="Z20" s="50"/>
      <c r="AA20" s="138"/>
      <c r="AB20" s="71"/>
      <c r="AC20" s="138"/>
      <c r="AD20" s="73"/>
    </row>
    <row r="21" spans="1:30" ht="24" customHeight="1">
      <c r="A21" s="69"/>
      <c r="B21" s="16"/>
      <c r="C21" s="61"/>
      <c r="D21" s="70"/>
      <c r="E21" s="53"/>
      <c r="F21" s="70"/>
      <c r="G21" s="53"/>
      <c r="H21" s="70"/>
      <c r="I21" s="53"/>
      <c r="J21" s="70"/>
      <c r="K21" s="53"/>
      <c r="L21" s="70"/>
      <c r="M21" s="53"/>
      <c r="N21" s="70"/>
      <c r="O21" s="53"/>
      <c r="P21" s="70"/>
      <c r="Q21" s="53"/>
      <c r="R21" s="71"/>
      <c r="S21" s="53"/>
      <c r="T21" s="71"/>
      <c r="U21" s="53"/>
      <c r="V21" s="71"/>
      <c r="W21" s="53"/>
      <c r="X21" s="71"/>
      <c r="Y21" s="53"/>
      <c r="Z21" s="50"/>
      <c r="AA21" s="138"/>
      <c r="AB21" s="71"/>
      <c r="AC21" s="138"/>
      <c r="AD21" s="73"/>
    </row>
    <row r="22" spans="1:30" ht="24" customHeight="1">
      <c r="A22" s="74"/>
      <c r="B22" s="75"/>
      <c r="C22" s="76"/>
      <c r="D22" s="77"/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80"/>
      <c r="S22" s="78"/>
      <c r="T22" s="80"/>
      <c r="U22" s="78"/>
      <c r="V22" s="80"/>
      <c r="W22" s="78"/>
      <c r="X22" s="80"/>
      <c r="Y22" s="78"/>
      <c r="Z22" s="81"/>
      <c r="AA22" s="140"/>
      <c r="AB22" s="80"/>
      <c r="AC22" s="140"/>
      <c r="AD22" s="82"/>
    </row>
    <row r="23" spans="4:30" ht="24" customHeight="1">
      <c r="D23" s="83"/>
      <c r="E23" s="84"/>
      <c r="F23" s="84"/>
      <c r="G23" s="84"/>
      <c r="H23" s="84"/>
      <c r="I23" s="84"/>
      <c r="J23" s="85"/>
      <c r="K23" s="85"/>
      <c r="L23" s="85"/>
      <c r="M23" s="85"/>
      <c r="N23" s="85"/>
      <c r="O23" s="85"/>
      <c r="P23" s="85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</row>
    <row r="24" ht="20.25">
      <c r="Y24" s="86"/>
    </row>
  </sheetData>
  <sheetProtection selectLockedCells="1" selectUnlockedCells="1"/>
  <mergeCells count="41">
    <mergeCell ref="Q5:Q6"/>
    <mergeCell ref="R5:R6"/>
    <mergeCell ref="S5:S6"/>
    <mergeCell ref="AB5:AB6"/>
    <mergeCell ref="T5:T6"/>
    <mergeCell ref="U5:U6"/>
    <mergeCell ref="V5:V6"/>
    <mergeCell ref="AC5:AC6"/>
    <mergeCell ref="Z5:Z6"/>
    <mergeCell ref="Y5:Y6"/>
    <mergeCell ref="J5:J6"/>
    <mergeCell ref="K5:K6"/>
    <mergeCell ref="L5:L6"/>
    <mergeCell ref="AA5:AA6"/>
    <mergeCell ref="X5:X6"/>
    <mergeCell ref="W5:W6"/>
    <mergeCell ref="M5:M6"/>
    <mergeCell ref="N5:N6"/>
    <mergeCell ref="O5:O6"/>
    <mergeCell ref="P5:P6"/>
    <mergeCell ref="D5:D6"/>
    <mergeCell ref="E5:E6"/>
    <mergeCell ref="F5:F6"/>
    <mergeCell ref="G5:G6"/>
    <mergeCell ref="H5:H6"/>
    <mergeCell ref="I5:I6"/>
    <mergeCell ref="X4:Y4"/>
    <mergeCell ref="Z4:AA4"/>
    <mergeCell ref="R4:S4"/>
    <mergeCell ref="T4:U4"/>
    <mergeCell ref="V4:W4"/>
    <mergeCell ref="A1:AD1"/>
    <mergeCell ref="D3:AC3"/>
    <mergeCell ref="D4:E4"/>
    <mergeCell ref="F4:G4"/>
    <mergeCell ref="H4:I4"/>
    <mergeCell ref="J4:K4"/>
    <mergeCell ref="AB4:AC4"/>
    <mergeCell ref="L4:M4"/>
    <mergeCell ref="N4:O4"/>
    <mergeCell ref="P4:Q4"/>
  </mergeCells>
  <printOptions horizontalCentered="1" verticalCentered="1"/>
  <pageMargins left="0.25" right="0.58" top="0.5905511811023623" bottom="0.3937007874015748" header="0.5118110236220472" footer="0.43307086614173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6">
    <tabColor indexed="19"/>
  </sheetPr>
  <dimension ref="A1:O25"/>
  <sheetViews>
    <sheetView zoomScaleSheetLayoutView="100" workbookViewId="0" topLeftCell="A1">
      <selection activeCell="R18" sqref="R18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120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146"/>
      <c r="F3" s="3"/>
      <c r="G3" s="3"/>
      <c r="H3" s="3"/>
      <c r="I3" s="3" t="s">
        <v>121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6">
    <tabColor indexed="19"/>
  </sheetPr>
  <dimension ref="A1:O25"/>
  <sheetViews>
    <sheetView zoomScaleSheetLayoutView="100" workbookViewId="0" topLeftCell="A1">
      <selection activeCell="O6" sqref="O6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 t="s">
        <v>129</v>
      </c>
      <c r="D2" s="145"/>
      <c r="E2" s="22"/>
      <c r="F2" s="2"/>
      <c r="G2" s="2"/>
      <c r="H2" s="2"/>
      <c r="I2" s="2" t="s">
        <v>128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4"/>
      <c r="F3" s="3"/>
      <c r="G3" s="3"/>
      <c r="H3" s="3"/>
      <c r="I3" s="3" t="s">
        <v>47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7">
    <tabColor indexed="19"/>
  </sheetPr>
  <dimension ref="A1:O25"/>
  <sheetViews>
    <sheetView zoomScaleSheetLayoutView="100" workbookViewId="0" topLeftCell="A1">
      <selection activeCell="P15" sqref="P15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122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146"/>
      <c r="F3" s="3"/>
      <c r="G3" s="3"/>
      <c r="H3" s="3"/>
      <c r="I3" s="3" t="s">
        <v>12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8">
    <tabColor indexed="19"/>
  </sheetPr>
  <dimension ref="A1:O25"/>
  <sheetViews>
    <sheetView zoomScaleSheetLayoutView="100" workbookViewId="0" topLeftCell="A1">
      <selection activeCell="O20" sqref="O20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123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146"/>
      <c r="F3" s="3"/>
      <c r="G3" s="3"/>
      <c r="H3" s="3"/>
      <c r="I3" s="3" t="s">
        <v>34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9">
    <tabColor indexed="19"/>
  </sheetPr>
  <dimension ref="A1:O25"/>
  <sheetViews>
    <sheetView zoomScaleSheetLayoutView="100" workbookViewId="0" topLeftCell="A1">
      <selection activeCell="P17" sqref="P17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124</v>
      </c>
      <c r="J2" s="2"/>
      <c r="K2" s="1"/>
    </row>
    <row r="3" spans="1:11" ht="20.25" customHeight="1">
      <c r="A3" s="3" t="s">
        <v>66</v>
      </c>
      <c r="B3" s="3"/>
      <c r="C3" s="4"/>
      <c r="D3" s="3" t="s">
        <v>134</v>
      </c>
      <c r="E3" s="146"/>
      <c r="F3" s="3"/>
      <c r="G3" s="3"/>
      <c r="H3" s="3"/>
      <c r="I3" s="3" t="s">
        <v>33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13</v>
      </c>
      <c r="C6" s="10" t="s">
        <v>14</v>
      </c>
      <c r="D6" s="11">
        <v>0.7986111111111112</v>
      </c>
      <c r="E6" s="11">
        <v>0.8284259259259259</v>
      </c>
      <c r="F6" s="11">
        <f aca="true" t="shared" si="0" ref="F6:F25">IF(E6&gt;0,E6-D6,"")</f>
        <v>0.02981481481481474</v>
      </c>
      <c r="G6" s="12">
        <v>1.177</v>
      </c>
      <c r="H6" s="11">
        <f aca="true" t="shared" si="1" ref="H6:H25">IF(F6&lt;1,F6*G6,"")</f>
        <v>0.03509203703703695</v>
      </c>
      <c r="I6" s="13"/>
      <c r="J6" s="14"/>
      <c r="K6" s="15">
        <v>5</v>
      </c>
    </row>
    <row r="7" spans="1:11" ht="20.25" customHeight="1">
      <c r="A7" s="16">
        <v>2</v>
      </c>
      <c r="B7" s="16" t="s">
        <v>74</v>
      </c>
      <c r="C7" s="16" t="s">
        <v>75</v>
      </c>
      <c r="D7" s="17">
        <v>0.7986111111111112</v>
      </c>
      <c r="E7" s="17">
        <v>0.8257060185185185</v>
      </c>
      <c r="F7" s="11">
        <f t="shared" si="0"/>
        <v>0.027094907407407387</v>
      </c>
      <c r="G7" s="12">
        <v>1.325</v>
      </c>
      <c r="H7" s="11">
        <f t="shared" si="1"/>
        <v>0.035900752314814786</v>
      </c>
      <c r="I7" s="17">
        <f aca="true" t="shared" si="2" ref="I7:I25">IF(D7=0,"",IF(E7=0,"BRUTIT",H7-$H$6))</f>
        <v>0.000808715277777837</v>
      </c>
      <c r="J7" s="18">
        <f aca="true" t="shared" si="3" ref="J7:J25">IF(E7&gt;0,I7/G7,"")</f>
        <v>0.000610351153039877</v>
      </c>
      <c r="K7" s="19">
        <v>4</v>
      </c>
    </row>
    <row r="8" spans="1:15" ht="20.25" customHeight="1">
      <c r="A8" s="16">
        <v>3</v>
      </c>
      <c r="B8" s="16" t="s">
        <v>15</v>
      </c>
      <c r="C8" s="16" t="s">
        <v>16</v>
      </c>
      <c r="D8" s="17">
        <v>0.7986111111111112</v>
      </c>
      <c r="E8" s="17">
        <v>0.8278125</v>
      </c>
      <c r="F8" s="11">
        <f t="shared" si="0"/>
        <v>0.02920138888888879</v>
      </c>
      <c r="G8" s="12">
        <v>1.269</v>
      </c>
      <c r="H8" s="11">
        <f t="shared" si="1"/>
        <v>0.037056562499999876</v>
      </c>
      <c r="I8" s="17">
        <f t="shared" si="2"/>
        <v>0.0019645254629629266</v>
      </c>
      <c r="J8" s="18">
        <f t="shared" si="3"/>
        <v>0.0015480894113183033</v>
      </c>
      <c r="K8" s="19">
        <v>3</v>
      </c>
      <c r="L8" s="147"/>
      <c r="M8" s="148"/>
      <c r="O8" s="58"/>
    </row>
    <row r="9" spans="1:11" ht="20.25" customHeight="1">
      <c r="A9" s="10">
        <v>4</v>
      </c>
      <c r="B9" s="16" t="s">
        <v>17</v>
      </c>
      <c r="C9" s="16" t="s">
        <v>18</v>
      </c>
      <c r="D9" s="11">
        <v>0.7986111111111112</v>
      </c>
      <c r="E9" s="17">
        <v>0.8305671296296296</v>
      </c>
      <c r="F9" s="11">
        <f t="shared" si="0"/>
        <v>0.03195601851851848</v>
      </c>
      <c r="G9" s="12">
        <v>1.172</v>
      </c>
      <c r="H9" s="11">
        <f t="shared" si="1"/>
        <v>0.037452453703703655</v>
      </c>
      <c r="I9" s="17">
        <f t="shared" si="2"/>
        <v>0.002360416666666705</v>
      </c>
      <c r="J9" s="18">
        <f t="shared" si="3"/>
        <v>0.0020140073947668134</v>
      </c>
      <c r="K9" s="19">
        <v>2</v>
      </c>
    </row>
    <row r="10" spans="1:11" ht="20.25" customHeight="1">
      <c r="A10" s="16">
        <v>5</v>
      </c>
      <c r="B10" s="16" t="s">
        <v>132</v>
      </c>
      <c r="C10" s="16" t="s">
        <v>133</v>
      </c>
      <c r="D10" s="17">
        <v>0.7916666666666666</v>
      </c>
      <c r="E10" s="17">
        <v>0.8341898148148149</v>
      </c>
      <c r="F10" s="11">
        <f t="shared" si="0"/>
        <v>0.04252314814814828</v>
      </c>
      <c r="G10" s="12">
        <v>0.978</v>
      </c>
      <c r="H10" s="11">
        <f t="shared" si="1"/>
        <v>0.04158763888888902</v>
      </c>
      <c r="I10" s="17">
        <f t="shared" si="2"/>
        <v>0.006495601851852072</v>
      </c>
      <c r="J10" s="18">
        <f t="shared" si="3"/>
        <v>0.006641719684920319</v>
      </c>
      <c r="K10" s="19">
        <v>1</v>
      </c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31" right="0.39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0">
    <tabColor indexed="19"/>
  </sheetPr>
  <dimension ref="A1:O25"/>
  <sheetViews>
    <sheetView zoomScaleSheetLayoutView="100" workbookViewId="0" topLeftCell="A1">
      <selection activeCell="C2" sqref="C2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125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146"/>
      <c r="F3" s="3"/>
      <c r="G3" s="3"/>
      <c r="H3" s="3"/>
      <c r="I3" s="3" t="s">
        <v>36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>
    <tabColor indexed="19"/>
  </sheetPr>
  <dimension ref="A1:O25"/>
  <sheetViews>
    <sheetView zoomScaleSheetLayoutView="100" workbookViewId="0" topLeftCell="A1">
      <selection activeCell="D13" sqref="D13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126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4"/>
      <c r="F3" s="3"/>
      <c r="G3" s="3"/>
      <c r="H3" s="3"/>
      <c r="I3" s="3" t="s">
        <v>41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3">
    <tabColor indexed="19"/>
  </sheetPr>
  <dimension ref="A1:O25"/>
  <sheetViews>
    <sheetView zoomScaleSheetLayoutView="100" workbookViewId="0" topLeftCell="A1">
      <selection activeCell="E9" sqref="E9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118</v>
      </c>
      <c r="D2" s="22"/>
      <c r="E2" s="22"/>
      <c r="F2" s="2"/>
      <c r="G2" s="2"/>
      <c r="H2" s="2"/>
      <c r="I2" s="2" t="s">
        <v>136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4"/>
      <c r="F3" s="3"/>
      <c r="G3" s="3"/>
      <c r="H3" s="3"/>
      <c r="I3" s="3" t="s">
        <v>42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34">
    <tabColor indexed="19"/>
  </sheetPr>
  <dimension ref="A1:O25"/>
  <sheetViews>
    <sheetView zoomScaleSheetLayoutView="100" workbookViewId="0" topLeftCell="A1">
      <selection activeCell="N8" sqref="N8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127</v>
      </c>
      <c r="J2" s="2"/>
      <c r="K2" s="1"/>
    </row>
    <row r="3" spans="1:11" ht="20.25" customHeight="1">
      <c r="A3" s="3" t="s">
        <v>139</v>
      </c>
      <c r="B3" s="3"/>
      <c r="C3" s="4"/>
      <c r="D3" s="3" t="s">
        <v>140</v>
      </c>
      <c r="E3" s="4"/>
      <c r="F3" s="3"/>
      <c r="G3" s="3"/>
      <c r="H3" s="3"/>
      <c r="I3" s="3" t="s">
        <v>45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13</v>
      </c>
      <c r="C6" s="10" t="s">
        <v>14</v>
      </c>
      <c r="D6" s="11">
        <v>0.7986111111111112</v>
      </c>
      <c r="E6" s="11">
        <v>0.8516087962962963</v>
      </c>
      <c r="F6" s="11">
        <f>IF(E6&gt;0,E6-D6,"")</f>
        <v>0.052997685185185106</v>
      </c>
      <c r="G6" s="12">
        <v>1.177</v>
      </c>
      <c r="H6" s="11">
        <f>IF(F6&lt;1,F6*G6,"")</f>
        <v>0.06237827546296287</v>
      </c>
      <c r="I6" s="11">
        <f>IF(D6=0,"",IF(E6=0,"BRUTIT",H6-$H$6))</f>
        <v>0</v>
      </c>
      <c r="J6" s="95">
        <f>IF(E6&gt;0,I6/G6,"")</f>
        <v>0</v>
      </c>
      <c r="K6" s="15">
        <v>4</v>
      </c>
    </row>
    <row r="7" spans="1:11" ht="20.25" customHeight="1">
      <c r="A7" s="16">
        <v>2</v>
      </c>
      <c r="B7" s="16" t="s">
        <v>76</v>
      </c>
      <c r="C7" s="16" t="s">
        <v>73</v>
      </c>
      <c r="D7" s="17">
        <v>0.7951388888888888</v>
      </c>
      <c r="E7" s="17">
        <v>0.8613657407407408</v>
      </c>
      <c r="F7" s="11">
        <f>IF(E7&gt;0,E7-D7,"")</f>
        <v>0.06622685185185195</v>
      </c>
      <c r="G7" s="97">
        <v>1.053</v>
      </c>
      <c r="H7" s="11">
        <f>IF(F7&lt;1,F7*G7,"")</f>
        <v>0.0697368750000001</v>
      </c>
      <c r="I7" s="11">
        <f>IF(D7=0,"",IF(E7=0,"BRUTIT",H7-$H$6))</f>
        <v>0.007358599537037228</v>
      </c>
      <c r="J7" s="95">
        <f>IF(E7&gt;0,I7/G7,"")</f>
        <v>0.006988223681896703</v>
      </c>
      <c r="K7" s="19">
        <v>3</v>
      </c>
    </row>
    <row r="8" spans="1:15" ht="20.25" customHeight="1">
      <c r="A8" s="16">
        <v>3</v>
      </c>
      <c r="B8" s="16" t="s">
        <v>132</v>
      </c>
      <c r="C8" s="16" t="s">
        <v>133</v>
      </c>
      <c r="D8" s="17">
        <v>0.7916666666666666</v>
      </c>
      <c r="E8" s="17">
        <v>0.8739699074074073</v>
      </c>
      <c r="F8" s="11">
        <f>IF(E8&gt;0,E8-D8,"")</f>
        <v>0.08230324074074069</v>
      </c>
      <c r="G8" s="12">
        <v>0.978</v>
      </c>
      <c r="H8" s="11">
        <f>IF(F8&lt;1,F8*G8,"")</f>
        <v>0.0804925694444444</v>
      </c>
      <c r="I8" s="17">
        <f>IF(D8=0,"",IF(E8=0,"BRUTIT",H8-$H$6))</f>
        <v>0.018114293981481525</v>
      </c>
      <c r="J8" s="18">
        <f>IF(E8&gt;0,I8/G8,"")</f>
        <v>0.018521772987199925</v>
      </c>
      <c r="K8" s="19">
        <v>2</v>
      </c>
      <c r="L8" s="18"/>
      <c r="O8" s="58"/>
    </row>
    <row r="9" spans="1:11" ht="20.25" customHeight="1">
      <c r="A9" s="10">
        <v>4</v>
      </c>
      <c r="B9" s="16" t="s">
        <v>137</v>
      </c>
      <c r="C9" s="16" t="s">
        <v>138</v>
      </c>
      <c r="D9" s="11">
        <v>0.7986111111111112</v>
      </c>
      <c r="E9" s="17">
        <v>0.8691666666666666</v>
      </c>
      <c r="F9" s="11">
        <f>IF(E9&gt;0,E9-D9,"")</f>
        <v>0.07055555555555548</v>
      </c>
      <c r="G9" s="12">
        <v>1.205</v>
      </c>
      <c r="H9" s="11">
        <f>IF(F9&lt;1,F9*G9,"")</f>
        <v>0.08501944444444436</v>
      </c>
      <c r="I9" s="17">
        <f>IF(D9=0,"",IF(E9=0,"BRUTIT",H9-$H$6))</f>
        <v>0.022641168981481483</v>
      </c>
      <c r="J9" s="18">
        <f>IF(E9&gt;0,I9/G9,"")</f>
        <v>0.018789351851851852</v>
      </c>
      <c r="K9" s="19">
        <v>1</v>
      </c>
    </row>
    <row r="10" spans="1:11" ht="20.25" customHeight="1">
      <c r="A10" s="16">
        <v>5</v>
      </c>
      <c r="B10" s="16"/>
      <c r="C10" s="16"/>
      <c r="D10" s="17"/>
      <c r="E10" s="17"/>
      <c r="F10" s="11">
        <f aca="true" t="shared" si="0" ref="F10:F25">IF(E10&gt;0,E10-D10,"")</f>
      </c>
      <c r="G10" s="12"/>
      <c r="H10" s="11">
        <f aca="true" t="shared" si="1" ref="H10:H25">IF(F10&lt;1,F10*G10,"")</f>
      </c>
      <c r="I10" s="17">
        <f aca="true" t="shared" si="2" ref="I10:I25">IF(D10=0,"",IF(E10=0,"BRUTIT",H10-$H$6))</f>
      </c>
      <c r="J10" s="18">
        <f aca="true" t="shared" si="3" ref="J10:J25">IF(E10&gt;0,I10/G10,"")</f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25" right="0.34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40">
    <tabColor indexed="19"/>
  </sheetPr>
  <dimension ref="A1:O25"/>
  <sheetViews>
    <sheetView zoomScaleSheetLayoutView="100" workbookViewId="0" topLeftCell="A1">
      <selection activeCell="N17" sqref="N17"/>
    </sheetView>
  </sheetViews>
  <sheetFormatPr defaultColWidth="8.8515625" defaultRowHeight="12.75"/>
  <cols>
    <col min="1" max="1" width="5.28125" style="0" customWidth="1"/>
    <col min="2" max="2" width="28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3.42187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153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/>
      <c r="D2" s="145"/>
      <c r="E2" s="22"/>
      <c r="F2" s="2"/>
      <c r="G2" s="2"/>
      <c r="H2" s="2"/>
      <c r="I2" s="2" t="s">
        <v>128</v>
      </c>
      <c r="J2" s="2"/>
      <c r="K2" s="1"/>
    </row>
    <row r="3" spans="1:11" ht="20.25" customHeight="1">
      <c r="A3" s="3" t="s">
        <v>155</v>
      </c>
      <c r="B3" s="3"/>
      <c r="C3" s="4"/>
      <c r="D3" s="3" t="s">
        <v>154</v>
      </c>
      <c r="E3" s="4"/>
      <c r="F3" s="3"/>
      <c r="G3" s="3"/>
      <c r="H3" s="3"/>
      <c r="I3" s="3" t="s">
        <v>47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157" t="s">
        <v>172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157</v>
      </c>
      <c r="C6" s="10" t="s">
        <v>14</v>
      </c>
      <c r="D6" s="11">
        <v>0.5104166666666666</v>
      </c>
      <c r="E6" s="153">
        <v>0.6154166666666666</v>
      </c>
      <c r="F6" s="11">
        <f aca="true" t="shared" si="0" ref="F6:F21">IF(E6&gt;0,E6-D6,"")</f>
        <v>0.10499999999999998</v>
      </c>
      <c r="G6" s="12">
        <v>1.177</v>
      </c>
      <c r="H6" s="11">
        <f aca="true" t="shared" si="1" ref="H6:H21">IF(F6&lt;1,F6*G6,"")</f>
        <v>0.12358499999999999</v>
      </c>
      <c r="I6" s="13"/>
      <c r="J6" s="14"/>
      <c r="K6" s="15">
        <v>4</v>
      </c>
    </row>
    <row r="7" spans="1:11" ht="20.25" customHeight="1">
      <c r="A7" s="16">
        <v>2</v>
      </c>
      <c r="B7" s="16" t="s">
        <v>158</v>
      </c>
      <c r="C7" s="16" t="s">
        <v>75</v>
      </c>
      <c r="D7" s="17">
        <v>0.5104166666666666</v>
      </c>
      <c r="E7" s="17">
        <v>0.6046759259259259</v>
      </c>
      <c r="F7" s="11">
        <f t="shared" si="0"/>
        <v>0.09425925925925926</v>
      </c>
      <c r="G7" s="12">
        <v>1.325</v>
      </c>
      <c r="H7" s="11">
        <f t="shared" si="1"/>
        <v>0.12489351851851851</v>
      </c>
      <c r="I7" s="17">
        <f aca="true" t="shared" si="2" ref="I7:I25">IF(D7=0,"",IF(E7=0,"BRUTIT",H7-$H$6))</f>
        <v>0.0013085185185185283</v>
      </c>
      <c r="J7" s="18">
        <f aca="true" t="shared" si="3" ref="J7:J25">IF(E7&gt;0,I7/G7,"")</f>
        <v>0.0009875611460517194</v>
      </c>
      <c r="K7" s="19">
        <v>3</v>
      </c>
    </row>
    <row r="8" spans="1:15" ht="20.25" customHeight="1">
      <c r="A8" s="16">
        <v>3</v>
      </c>
      <c r="B8" s="16" t="s">
        <v>159</v>
      </c>
      <c r="C8" s="16" t="s">
        <v>90</v>
      </c>
      <c r="D8" s="17">
        <v>0.5104166666666666</v>
      </c>
      <c r="E8" s="17">
        <v>0.6290972222222222</v>
      </c>
      <c r="F8" s="11">
        <f t="shared" si="0"/>
        <v>0.11868055555555557</v>
      </c>
      <c r="G8" s="12">
        <v>1.068</v>
      </c>
      <c r="H8" s="11">
        <f t="shared" si="1"/>
        <v>0.12675083333333334</v>
      </c>
      <c r="I8" s="17">
        <f t="shared" si="2"/>
        <v>0.003165833333333354</v>
      </c>
      <c r="J8" s="18">
        <f t="shared" si="3"/>
        <v>0.002964263420724114</v>
      </c>
      <c r="K8" s="19"/>
      <c r="L8" s="18"/>
      <c r="O8" s="58"/>
    </row>
    <row r="9" spans="1:11" ht="20.25" customHeight="1">
      <c r="A9" s="10">
        <v>4</v>
      </c>
      <c r="B9" s="16" t="s">
        <v>160</v>
      </c>
      <c r="C9" s="16" t="s">
        <v>142</v>
      </c>
      <c r="D9" s="11">
        <v>0.5104166666666666</v>
      </c>
      <c r="E9" s="17">
        <v>0.6236805555555556</v>
      </c>
      <c r="F9" s="11">
        <f t="shared" si="0"/>
        <v>0.11326388888888894</v>
      </c>
      <c r="G9" s="12">
        <v>1.126</v>
      </c>
      <c r="H9" s="11">
        <f t="shared" si="1"/>
        <v>0.12753513888888893</v>
      </c>
      <c r="I9" s="17">
        <f t="shared" si="2"/>
        <v>0.0039501388888889405</v>
      </c>
      <c r="J9" s="18">
        <f t="shared" si="3"/>
        <v>0.003508116242352523</v>
      </c>
      <c r="K9" s="19"/>
    </row>
    <row r="10" spans="1:11" ht="20.25" customHeight="1">
      <c r="A10" s="16">
        <v>5</v>
      </c>
      <c r="B10" s="16" t="s">
        <v>161</v>
      </c>
      <c r="C10" s="16" t="s">
        <v>98</v>
      </c>
      <c r="D10" s="17">
        <v>0.5104166666666666</v>
      </c>
      <c r="E10" s="17">
        <v>0.6352777777777777</v>
      </c>
      <c r="F10" s="11">
        <f t="shared" si="0"/>
        <v>0.12486111111111109</v>
      </c>
      <c r="G10" s="12">
        <v>1.025</v>
      </c>
      <c r="H10" s="11">
        <f t="shared" si="1"/>
        <v>0.12798263888888886</v>
      </c>
      <c r="I10" s="17">
        <f t="shared" si="2"/>
        <v>0.0043976388888888746</v>
      </c>
      <c r="J10" s="18">
        <f t="shared" si="3"/>
        <v>0.004290379403794025</v>
      </c>
      <c r="K10" s="19"/>
    </row>
    <row r="11" spans="1:11" ht="20.25" customHeight="1">
      <c r="A11" s="10">
        <v>6</v>
      </c>
      <c r="B11" s="16" t="s">
        <v>162</v>
      </c>
      <c r="C11" s="16" t="s">
        <v>143</v>
      </c>
      <c r="D11" s="17">
        <v>0.5104166666666666</v>
      </c>
      <c r="E11" s="17">
        <v>0.6254166666666666</v>
      </c>
      <c r="F11" s="11">
        <f t="shared" si="0"/>
        <v>0.11499999999999999</v>
      </c>
      <c r="G11" s="12">
        <v>1.115</v>
      </c>
      <c r="H11" s="11">
        <f t="shared" si="1"/>
        <v>0.12822499999999998</v>
      </c>
      <c r="I11" s="17">
        <f t="shared" si="2"/>
        <v>0.004639999999999991</v>
      </c>
      <c r="J11" s="18">
        <f t="shared" si="3"/>
        <v>0.004161434977578467</v>
      </c>
      <c r="K11" s="19"/>
    </row>
    <row r="12" spans="1:11" ht="20.25" customHeight="1">
      <c r="A12" s="16">
        <v>7</v>
      </c>
      <c r="B12" s="16" t="s">
        <v>163</v>
      </c>
      <c r="C12" s="16" t="s">
        <v>138</v>
      </c>
      <c r="D12" s="17">
        <v>0.5104166666666666</v>
      </c>
      <c r="E12" s="17">
        <v>0.6172453703703703</v>
      </c>
      <c r="F12" s="11">
        <f t="shared" si="0"/>
        <v>0.10682870370370368</v>
      </c>
      <c r="G12" s="88">
        <v>1.205</v>
      </c>
      <c r="H12" s="11">
        <f t="shared" si="1"/>
        <v>0.12872858796296294</v>
      </c>
      <c r="I12" s="17">
        <f t="shared" si="2"/>
        <v>0.0051435879629629505</v>
      </c>
      <c r="J12" s="18">
        <f t="shared" si="3"/>
        <v>0.004268537728599958</v>
      </c>
      <c r="K12" s="19">
        <v>2</v>
      </c>
    </row>
    <row r="13" spans="1:11" ht="20.25" customHeight="1">
      <c r="A13" s="16">
        <v>8</v>
      </c>
      <c r="B13" s="16" t="s">
        <v>164</v>
      </c>
      <c r="C13" s="16" t="s">
        <v>144</v>
      </c>
      <c r="D13" s="17">
        <v>0.5104166666666666</v>
      </c>
      <c r="E13" s="17">
        <v>0.6228472222222222</v>
      </c>
      <c r="F13" s="11">
        <f t="shared" si="0"/>
        <v>0.11243055555555559</v>
      </c>
      <c r="G13" s="12">
        <v>1.146</v>
      </c>
      <c r="H13" s="11">
        <f t="shared" si="1"/>
        <v>0.12884541666666668</v>
      </c>
      <c r="I13" s="17">
        <f t="shared" si="2"/>
        <v>0.005260416666666698</v>
      </c>
      <c r="J13" s="18">
        <f t="shared" si="3"/>
        <v>0.004590241419429928</v>
      </c>
      <c r="K13" s="20"/>
    </row>
    <row r="14" spans="1:14" ht="20.25" customHeight="1">
      <c r="A14" s="10">
        <v>9</v>
      </c>
      <c r="B14" s="16" t="s">
        <v>165</v>
      </c>
      <c r="C14" s="16" t="s">
        <v>100</v>
      </c>
      <c r="D14" s="17">
        <v>0.5104166666666666</v>
      </c>
      <c r="E14" s="17">
        <v>0.6345833333333334</v>
      </c>
      <c r="F14" s="11">
        <f t="shared" si="0"/>
        <v>0.12416666666666676</v>
      </c>
      <c r="G14" s="12">
        <v>1.041</v>
      </c>
      <c r="H14" s="11">
        <f t="shared" si="1"/>
        <v>0.12925750000000008</v>
      </c>
      <c r="I14" s="17">
        <f t="shared" si="2"/>
        <v>0.005672500000000094</v>
      </c>
      <c r="J14" s="18">
        <f t="shared" si="3"/>
        <v>0.0054490874159462965</v>
      </c>
      <c r="K14" s="20"/>
      <c r="N14" s="156"/>
    </row>
    <row r="15" spans="1:11" ht="20.25" customHeight="1">
      <c r="A15" s="16">
        <v>10</v>
      </c>
      <c r="B15" s="16" t="s">
        <v>166</v>
      </c>
      <c r="C15" s="16" t="s">
        <v>145</v>
      </c>
      <c r="D15" s="17">
        <v>0.5104166666666666</v>
      </c>
      <c r="E15" s="17">
        <v>0.6278703703703704</v>
      </c>
      <c r="F15" s="11">
        <f t="shared" si="0"/>
        <v>0.11745370370370378</v>
      </c>
      <c r="G15" s="12">
        <v>1.116</v>
      </c>
      <c r="H15" s="11">
        <f t="shared" si="1"/>
        <v>0.13107833333333344</v>
      </c>
      <c r="I15" s="17">
        <f t="shared" si="2"/>
        <v>0.007493333333333449</v>
      </c>
      <c r="J15" s="18">
        <f t="shared" si="3"/>
        <v>0.00671445639187585</v>
      </c>
      <c r="K15" s="20"/>
    </row>
    <row r="16" spans="1:11" ht="20.25" customHeight="1">
      <c r="A16" s="10">
        <v>11</v>
      </c>
      <c r="B16" s="16" t="s">
        <v>167</v>
      </c>
      <c r="C16" s="16" t="s">
        <v>92</v>
      </c>
      <c r="D16" s="11">
        <v>0.5104166666666666</v>
      </c>
      <c r="E16" s="17">
        <v>0.6263194444444444</v>
      </c>
      <c r="F16" s="11">
        <f t="shared" si="0"/>
        <v>0.1159027777777778</v>
      </c>
      <c r="G16" s="12">
        <v>1.139</v>
      </c>
      <c r="H16" s="11">
        <f t="shared" si="1"/>
        <v>0.13201326388888893</v>
      </c>
      <c r="I16" s="17">
        <f t="shared" si="2"/>
        <v>0.00842826388888894</v>
      </c>
      <c r="J16" s="18">
        <f t="shared" si="3"/>
        <v>0.007399704906838402</v>
      </c>
      <c r="K16" s="20"/>
    </row>
    <row r="17" spans="1:11" ht="20.25" customHeight="1">
      <c r="A17" s="16">
        <v>12</v>
      </c>
      <c r="B17" s="16" t="s">
        <v>168</v>
      </c>
      <c r="C17" s="16" t="s">
        <v>16</v>
      </c>
      <c r="D17" s="17">
        <v>0.5104166666666666</v>
      </c>
      <c r="E17" s="17">
        <v>0.6124074074074074</v>
      </c>
      <c r="F17" s="11">
        <f t="shared" si="0"/>
        <v>0.10199074074074077</v>
      </c>
      <c r="G17" s="12">
        <v>1.297</v>
      </c>
      <c r="H17" s="11">
        <f t="shared" si="1"/>
        <v>0.13228199074074076</v>
      </c>
      <c r="I17" s="17">
        <f t="shared" si="2"/>
        <v>0.008696990740740776</v>
      </c>
      <c r="J17" s="18">
        <f t="shared" si="3"/>
        <v>0.006705467032182557</v>
      </c>
      <c r="K17" s="19">
        <v>1</v>
      </c>
    </row>
    <row r="18" spans="1:11" ht="20.25" customHeight="1">
      <c r="A18" s="16">
        <v>13</v>
      </c>
      <c r="B18" s="16" t="s">
        <v>169</v>
      </c>
      <c r="C18" s="16" t="s">
        <v>146</v>
      </c>
      <c r="D18" s="17">
        <v>0.5104166666666666</v>
      </c>
      <c r="E18" s="17">
        <v>0.600925925925926</v>
      </c>
      <c r="F18" s="11">
        <f t="shared" si="0"/>
        <v>0.09050925925925934</v>
      </c>
      <c r="G18" s="12">
        <v>1.47</v>
      </c>
      <c r="H18" s="11">
        <f t="shared" si="1"/>
        <v>0.13304861111111124</v>
      </c>
      <c r="I18" s="17">
        <f t="shared" si="2"/>
        <v>0.009463611111111256</v>
      </c>
      <c r="J18" s="18">
        <f t="shared" si="3"/>
        <v>0.0064378306878307865</v>
      </c>
      <c r="K18" s="20"/>
    </row>
    <row r="19" spans="1:11" ht="20.25" customHeight="1">
      <c r="A19" s="10">
        <v>14</v>
      </c>
      <c r="B19" s="16" t="s">
        <v>176</v>
      </c>
      <c r="C19" s="16" t="s">
        <v>149</v>
      </c>
      <c r="D19" s="17">
        <v>0.5104166666666666</v>
      </c>
      <c r="E19" s="17">
        <v>0.6349074074074074</v>
      </c>
      <c r="F19" s="11">
        <f t="shared" si="0"/>
        <v>0.12449074074074074</v>
      </c>
      <c r="G19" s="12">
        <v>1.084</v>
      </c>
      <c r="H19" s="11">
        <f t="shared" si="1"/>
        <v>0.13494796296296296</v>
      </c>
      <c r="I19" s="17">
        <f t="shared" si="2"/>
        <v>0.011362962962962977</v>
      </c>
      <c r="J19" s="18">
        <f t="shared" si="3"/>
        <v>0.010482438157714923</v>
      </c>
      <c r="K19" s="20"/>
    </row>
    <row r="20" spans="1:11" ht="20.25" customHeight="1">
      <c r="A20" s="16">
        <v>15</v>
      </c>
      <c r="B20" s="16" t="s">
        <v>170</v>
      </c>
      <c r="C20" s="16" t="s">
        <v>147</v>
      </c>
      <c r="D20" s="17">
        <v>0.5104166666666666</v>
      </c>
      <c r="E20" s="17">
        <v>0.6157407407407408</v>
      </c>
      <c r="F20" s="11">
        <f t="shared" si="0"/>
        <v>0.10532407407407418</v>
      </c>
      <c r="G20" s="12">
        <v>1.312</v>
      </c>
      <c r="H20" s="11">
        <f t="shared" si="1"/>
        <v>0.13818518518518533</v>
      </c>
      <c r="I20" s="17">
        <f t="shared" si="2"/>
        <v>0.014600185185185341</v>
      </c>
      <c r="J20" s="18">
        <f t="shared" si="3"/>
        <v>0.01112818992773273</v>
      </c>
      <c r="K20" s="20"/>
    </row>
    <row r="21" spans="1:11" ht="20.25" customHeight="1">
      <c r="A21" s="10">
        <v>16</v>
      </c>
      <c r="B21" s="16" t="s">
        <v>171</v>
      </c>
      <c r="C21" s="16" t="s">
        <v>148</v>
      </c>
      <c r="D21" s="11">
        <v>0.5104166666666666</v>
      </c>
      <c r="E21" s="17">
        <v>0.6453125</v>
      </c>
      <c r="F21" s="11">
        <f t="shared" si="0"/>
        <v>0.13489583333333333</v>
      </c>
      <c r="G21" s="12">
        <v>1.109</v>
      </c>
      <c r="H21" s="11">
        <f t="shared" si="1"/>
        <v>0.14959947916666666</v>
      </c>
      <c r="I21" s="17">
        <f t="shared" si="2"/>
        <v>0.026014479166666674</v>
      </c>
      <c r="J21" s="18">
        <f t="shared" si="3"/>
        <v>0.0234576006913135</v>
      </c>
      <c r="K21" s="20"/>
    </row>
    <row r="22" spans="1:11" ht="20.25" customHeight="1">
      <c r="A22" s="16"/>
      <c r="B22" s="21"/>
      <c r="C22" s="21"/>
      <c r="D22" s="17"/>
      <c r="E22" s="17"/>
      <c r="F22" s="11">
        <f>IF(E22&gt;0,E22-D22,"")</f>
      </c>
      <c r="G22" s="12"/>
      <c r="H22" s="11">
        <f>IF(F22&lt;1,F22*G22,"")</f>
      </c>
      <c r="I22" s="17">
        <f t="shared" si="2"/>
      </c>
      <c r="J22" s="18">
        <f t="shared" si="3"/>
      </c>
      <c r="K22" s="20"/>
    </row>
    <row r="23" spans="1:11" ht="20.25" customHeight="1">
      <c r="A23" s="120" t="s">
        <v>150</v>
      </c>
      <c r="B23" s="16" t="s">
        <v>173</v>
      </c>
      <c r="C23" s="21"/>
      <c r="D23" s="17"/>
      <c r="E23" s="17"/>
      <c r="F23" s="11">
        <f>IF(E23&gt;0,E23-D23,"")</f>
      </c>
      <c r="G23" s="12"/>
      <c r="H23" s="11">
        <f>IF(F23&lt;1,F23*G23,"")</f>
      </c>
      <c r="I23" s="17">
        <f t="shared" si="2"/>
      </c>
      <c r="J23" s="18">
        <f t="shared" si="3"/>
      </c>
      <c r="K23" s="20"/>
    </row>
    <row r="24" spans="1:11" ht="20.25" customHeight="1">
      <c r="A24" s="154" t="s">
        <v>151</v>
      </c>
      <c r="B24" s="16" t="s">
        <v>174</v>
      </c>
      <c r="C24" s="21"/>
      <c r="D24" s="17"/>
      <c r="E24" s="17"/>
      <c r="F24" s="11">
        <f>IF(E24&gt;0,E24-D24,"")</f>
      </c>
      <c r="G24" s="12"/>
      <c r="H24" s="11">
        <f>IF(F24&lt;1,F24*G24,"")</f>
      </c>
      <c r="I24" s="17">
        <f t="shared" si="2"/>
      </c>
      <c r="J24" s="18">
        <f t="shared" si="3"/>
      </c>
      <c r="K24" s="20"/>
    </row>
    <row r="25" spans="1:11" ht="20.25" customHeight="1">
      <c r="A25" s="120" t="s">
        <v>152</v>
      </c>
      <c r="B25" s="16" t="s">
        <v>175</v>
      </c>
      <c r="C25" s="21"/>
      <c r="D25" s="17"/>
      <c r="E25" s="17"/>
      <c r="F25" s="11">
        <f>IF(E25&gt;0,E25-D25,"")</f>
      </c>
      <c r="G25" s="12"/>
      <c r="H25" s="11">
        <f>IF(F25&lt;1,F25*G25,"")</f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25" right="0.14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8">
    <tabColor indexed="19"/>
  </sheetPr>
  <dimension ref="A1:O25"/>
  <sheetViews>
    <sheetView zoomScaleSheetLayoutView="100" workbookViewId="0" topLeftCell="A1">
      <selection activeCell="E11" sqref="E11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/>
      <c r="D2" s="145"/>
      <c r="E2" s="22"/>
      <c r="F2" s="2"/>
      <c r="G2" s="2"/>
      <c r="H2" s="2"/>
      <c r="I2" s="2" t="s">
        <v>130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E3" s="4"/>
      <c r="F3" s="3"/>
      <c r="G3" s="3"/>
      <c r="H3" s="3"/>
      <c r="I3" s="3" t="s">
        <v>49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179</v>
      </c>
      <c r="C6" s="10" t="s">
        <v>73</v>
      </c>
      <c r="D6" s="11">
        <v>0.7986111111111112</v>
      </c>
      <c r="E6" s="11">
        <v>0.8365625</v>
      </c>
      <c r="F6" s="11">
        <f>IF(E6&gt;0,E6-D6,"")</f>
        <v>0.037951388888888826</v>
      </c>
      <c r="G6" s="12">
        <v>1.096</v>
      </c>
      <c r="H6" s="11">
        <f>IF(F6&lt;1,F6*G6,"")</f>
        <v>0.04159472222222216</v>
      </c>
      <c r="I6" s="13"/>
      <c r="J6" s="14"/>
      <c r="K6" s="15">
        <v>5</v>
      </c>
    </row>
    <row r="7" spans="1:11" ht="20.25" customHeight="1">
      <c r="A7" s="16">
        <v>2</v>
      </c>
      <c r="B7" s="16" t="s">
        <v>13</v>
      </c>
      <c r="C7" s="16" t="s">
        <v>14</v>
      </c>
      <c r="D7" s="17">
        <v>0.8020833333333334</v>
      </c>
      <c r="E7" s="17">
        <v>0.8391898148148148</v>
      </c>
      <c r="F7" s="11">
        <f>IF(E7&gt;0,E7-D7,"")</f>
        <v>0.037106481481481435</v>
      </c>
      <c r="G7" s="12">
        <v>1.177</v>
      </c>
      <c r="H7" s="11">
        <f>IF(F7&lt;1,F7*G7,"")</f>
        <v>0.04367432870370365</v>
      </c>
      <c r="I7" s="17">
        <f>IF(D7=0,"",IF(E7=0,"BRUTIT",H7-$H$6))</f>
        <v>0.0020796064814814913</v>
      </c>
      <c r="J7" s="18">
        <f>IF(E7&gt;0,I7/G7,"")</f>
        <v>0.0017668704175713603</v>
      </c>
      <c r="K7" s="19">
        <v>4</v>
      </c>
    </row>
    <row r="8" spans="1:15" ht="20.25" customHeight="1">
      <c r="A8" s="16">
        <v>3</v>
      </c>
      <c r="B8" s="16" t="s">
        <v>74</v>
      </c>
      <c r="C8" s="16" t="s">
        <v>75</v>
      </c>
      <c r="D8" s="17">
        <v>0.8020833333333334</v>
      </c>
      <c r="E8" s="17">
        <v>0.8390972222222222</v>
      </c>
      <c r="F8" s="11">
        <f>IF(E8&gt;0,E8-D8,"")</f>
        <v>0.03701388888888879</v>
      </c>
      <c r="G8" s="12">
        <v>1.291</v>
      </c>
      <c r="H8" s="11">
        <f>IF(F8&lt;1,F8*G8,"")</f>
        <v>0.047784930555555424</v>
      </c>
      <c r="I8" s="17">
        <f>IF(D8=0,"",IF(E8=0,"BRUTIT",H8-$H$6))</f>
        <v>0.006190208333333266</v>
      </c>
      <c r="J8" s="18">
        <f>IF(E8&gt;0,I8/G8,"")</f>
        <v>0.004794894138910354</v>
      </c>
      <c r="K8" s="19">
        <v>3</v>
      </c>
      <c r="L8" s="18"/>
      <c r="O8" s="58"/>
    </row>
    <row r="9" spans="1:11" ht="20.25" customHeight="1">
      <c r="A9" s="10">
        <v>4</v>
      </c>
      <c r="B9" s="16" t="s">
        <v>137</v>
      </c>
      <c r="C9" s="16" t="s">
        <v>156</v>
      </c>
      <c r="D9" s="11">
        <v>0.8020833333333334</v>
      </c>
      <c r="E9" s="17">
        <v>0.8433101851851852</v>
      </c>
      <c r="F9" s="11">
        <f>IF(E9&gt;0,E9-D9,"")</f>
        <v>0.04122685185185182</v>
      </c>
      <c r="G9" s="12">
        <v>1.205</v>
      </c>
      <c r="H9" s="11">
        <f>IF(F9&lt;1,F9*G9,"")</f>
        <v>0.049678356481481445</v>
      </c>
      <c r="I9" s="17">
        <f>IF(D9=0,"",IF(E9=0,"BRUTIT",H9-$H$6))</f>
        <v>0.008083634259259287</v>
      </c>
      <c r="J9" s="18">
        <f>IF(E9&gt;0,I9/G9,"")</f>
        <v>0.006708410173659159</v>
      </c>
      <c r="K9" s="19">
        <v>2</v>
      </c>
    </row>
    <row r="10" spans="1:11" ht="20.25" customHeight="1">
      <c r="A10" s="16">
        <v>5</v>
      </c>
      <c r="B10" s="16" t="s">
        <v>132</v>
      </c>
      <c r="C10" s="16" t="s">
        <v>133</v>
      </c>
      <c r="D10" s="17">
        <v>0.7951388888888888</v>
      </c>
      <c r="E10" s="17">
        <v>0.8466782407407408</v>
      </c>
      <c r="F10" s="11">
        <f>IF(E10&gt;0,E10-D10,"")</f>
        <v>0.05153935185185199</v>
      </c>
      <c r="G10" s="12">
        <v>0.974</v>
      </c>
      <c r="H10" s="11">
        <f>IF(F10&lt;1,F10*G10,"")</f>
        <v>0.05019932870370383</v>
      </c>
      <c r="I10" s="17">
        <f>IF(D10=0,"",IF(E10=0,"BRUTIT",H10-$H$6))</f>
        <v>0.008604606481481675</v>
      </c>
      <c r="J10" s="18">
        <f>IF(E10&gt;0,I10/G10,"")</f>
        <v>0.008834298235607468</v>
      </c>
      <c r="K10" s="19">
        <v>1</v>
      </c>
    </row>
    <row r="11" spans="1:11" ht="20.25" customHeight="1">
      <c r="A11" s="10">
        <v>6</v>
      </c>
      <c r="B11" s="16"/>
      <c r="C11" s="16"/>
      <c r="D11" s="17"/>
      <c r="E11" s="17"/>
      <c r="F11" s="11">
        <f aca="true" t="shared" si="0" ref="F11:F25">IF(E11&gt;0,E11-D11,"")</f>
      </c>
      <c r="G11" s="12"/>
      <c r="H11" s="11">
        <f aca="true" t="shared" si="1" ref="H11:H25">IF(F11&lt;1,F11*G11,"")</f>
      </c>
      <c r="I11" s="17">
        <f aca="true" t="shared" si="2" ref="I11:I25">IF(D11=0,"",IF(E11=0,"BRUTIT",H11-$H$6))</f>
      </c>
      <c r="J11" s="18">
        <f aca="true" t="shared" si="3" ref="J11:J25">IF(E11&gt;0,I11/G11,"")</f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26" right="0.23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9">
    <tabColor indexed="19"/>
  </sheetPr>
  <dimension ref="A1:O25"/>
  <sheetViews>
    <sheetView zoomScaleSheetLayoutView="100" workbookViewId="0" topLeftCell="A1">
      <selection activeCell="Q8" sqref="Q8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/>
      <c r="D2" s="145"/>
      <c r="E2" s="22"/>
      <c r="F2" s="2"/>
      <c r="G2" s="2"/>
      <c r="H2" s="2"/>
      <c r="I2" s="2" t="s">
        <v>131</v>
      </c>
      <c r="J2" s="2"/>
      <c r="K2" s="1"/>
    </row>
    <row r="3" spans="1:11" ht="20.25" customHeight="1">
      <c r="A3" s="3" t="s">
        <v>180</v>
      </c>
      <c r="B3" s="3"/>
      <c r="C3" s="4"/>
      <c r="D3" s="3" t="s">
        <v>178</v>
      </c>
      <c r="E3" s="4"/>
      <c r="F3" s="3"/>
      <c r="G3" s="3"/>
      <c r="H3" s="3"/>
      <c r="I3" s="3" t="s">
        <v>52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13</v>
      </c>
      <c r="C6" s="10" t="s">
        <v>14</v>
      </c>
      <c r="D6" s="11">
        <v>0.7986111111111112</v>
      </c>
      <c r="E6" s="11">
        <v>0.8279050925925926</v>
      </c>
      <c r="F6" s="11">
        <f aca="true" t="shared" si="0" ref="F6:F25">IF(E6&gt;0,E6-D6,"")</f>
        <v>0.029293981481481435</v>
      </c>
      <c r="G6" s="12">
        <v>1.177</v>
      </c>
      <c r="H6" s="11">
        <f aca="true" t="shared" si="1" ref="H6:H25">IF(F6&lt;1,F6*G6,"")</f>
        <v>0.03447901620370365</v>
      </c>
      <c r="I6" s="13"/>
      <c r="J6" s="14"/>
      <c r="K6" s="15">
        <v>5</v>
      </c>
    </row>
    <row r="7" spans="1:11" ht="20.25" customHeight="1">
      <c r="A7" s="16">
        <v>2</v>
      </c>
      <c r="B7" s="16" t="s">
        <v>74</v>
      </c>
      <c r="C7" s="16" t="s">
        <v>75</v>
      </c>
      <c r="D7" s="17">
        <v>0.7986111111111112</v>
      </c>
      <c r="E7" s="17">
        <v>0.8260416666666667</v>
      </c>
      <c r="F7" s="11">
        <f t="shared" si="0"/>
        <v>0.027430555555555514</v>
      </c>
      <c r="G7" s="12">
        <v>1.291</v>
      </c>
      <c r="H7" s="11">
        <f t="shared" si="1"/>
        <v>0.03541284722222217</v>
      </c>
      <c r="I7" s="17">
        <f aca="true" t="shared" si="2" ref="I7:I25">IF(D7=0,"",IF(E7=0,"BRUTIT",H7-$H$6))</f>
        <v>0.0009338310185185161</v>
      </c>
      <c r="J7" s="18">
        <f aca="true" t="shared" si="3" ref="J7:J25">IF(E7&gt;0,I7/G7,"")</f>
        <v>0.0007233392862265811</v>
      </c>
      <c r="K7" s="19">
        <v>4</v>
      </c>
    </row>
    <row r="8" spans="1:15" ht="20.25" customHeight="1">
      <c r="A8" s="16">
        <v>3</v>
      </c>
      <c r="B8" s="16" t="s">
        <v>15</v>
      </c>
      <c r="C8" s="16" t="s">
        <v>16</v>
      </c>
      <c r="D8" s="17">
        <v>0.7986111111111112</v>
      </c>
      <c r="E8" s="17">
        <v>0.827662037037037</v>
      </c>
      <c r="F8" s="11">
        <f t="shared" si="0"/>
        <v>0.02905092592592584</v>
      </c>
      <c r="G8" s="12">
        <v>1.269</v>
      </c>
      <c r="H8" s="11">
        <f t="shared" si="1"/>
        <v>0.03686562499999989</v>
      </c>
      <c r="I8" s="17">
        <f t="shared" si="2"/>
        <v>0.0023866087962962357</v>
      </c>
      <c r="J8" s="18">
        <f t="shared" si="3"/>
        <v>0.0018807003910923845</v>
      </c>
      <c r="K8" s="19">
        <v>3</v>
      </c>
      <c r="L8" s="18"/>
      <c r="O8" s="58"/>
    </row>
    <row r="9" spans="1:11" ht="20.25" customHeight="1">
      <c r="A9" s="10">
        <v>4</v>
      </c>
      <c r="B9" s="16" t="s">
        <v>17</v>
      </c>
      <c r="C9" s="16" t="s">
        <v>18</v>
      </c>
      <c r="D9" s="11">
        <v>0.7986111111111112</v>
      </c>
      <c r="E9" s="17">
        <v>0.8302314814814814</v>
      </c>
      <c r="F9" s="11">
        <f t="shared" si="0"/>
        <v>0.03162037037037024</v>
      </c>
      <c r="G9" s="12">
        <v>1.172</v>
      </c>
      <c r="H9" s="11">
        <f t="shared" si="1"/>
        <v>0.037059074074073925</v>
      </c>
      <c r="I9" s="17">
        <f t="shared" si="2"/>
        <v>0.0025800578703702726</v>
      </c>
      <c r="J9" s="18">
        <f t="shared" si="3"/>
        <v>0.002201414565162349</v>
      </c>
      <c r="K9" s="19">
        <v>2</v>
      </c>
    </row>
    <row r="10" spans="1:11" ht="20.25" customHeight="1">
      <c r="A10" s="16">
        <v>5</v>
      </c>
      <c r="B10" s="16" t="s">
        <v>132</v>
      </c>
      <c r="C10" s="16" t="s">
        <v>133</v>
      </c>
      <c r="D10" s="17">
        <v>0.7916666666666666</v>
      </c>
      <c r="E10" s="17">
        <v>0.8335069444444444</v>
      </c>
      <c r="F10" s="11">
        <f t="shared" si="0"/>
        <v>0.04184027777777777</v>
      </c>
      <c r="G10" s="12">
        <v>0.974</v>
      </c>
      <c r="H10" s="11">
        <f t="shared" si="1"/>
        <v>0.040752430555555545</v>
      </c>
      <c r="I10" s="17">
        <f t="shared" si="2"/>
        <v>0.006273414351851893</v>
      </c>
      <c r="J10" s="18">
        <f t="shared" si="3"/>
        <v>0.0064408771579588225</v>
      </c>
      <c r="K10" s="19">
        <v>1</v>
      </c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28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1">
    <tabColor indexed="19"/>
  </sheetPr>
  <dimension ref="A1:O25"/>
  <sheetViews>
    <sheetView zoomScaleSheetLayoutView="100" workbookViewId="0" topLeftCell="A1">
      <selection activeCell="H12" sqref="H12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125</v>
      </c>
      <c r="J2" s="2"/>
      <c r="K2" s="1"/>
    </row>
    <row r="3" spans="1:11" ht="20.25" customHeight="1">
      <c r="A3" s="3" t="s">
        <v>38</v>
      </c>
      <c r="B3" s="3"/>
      <c r="C3" s="4"/>
      <c r="D3" s="3" t="s">
        <v>68</v>
      </c>
      <c r="F3" s="3"/>
      <c r="G3" s="3"/>
      <c r="H3" s="3"/>
      <c r="I3" s="3" t="s">
        <v>36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8">
        <f aca="true" t="shared" si="3" ref="J7:J25">IF(E7&gt;0,I7/G7,"")</f>
      </c>
      <c r="K7" s="19"/>
    </row>
    <row r="8" spans="1:15" ht="20.25" customHeight="1">
      <c r="A8" s="16">
        <v>3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t="shared" si="3"/>
      </c>
      <c r="K8" s="19"/>
      <c r="L8" s="18">
        <f>IF(G8&gt;0,K8/I8,"")</f>
      </c>
      <c r="O8" s="143"/>
    </row>
    <row r="9" spans="1:11" ht="20.25" customHeight="1">
      <c r="A9" s="10">
        <v>4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41">
    <tabColor indexed="19"/>
  </sheetPr>
  <dimension ref="A1:O25"/>
  <sheetViews>
    <sheetView tabSelected="1" zoomScaleSheetLayoutView="100" workbookViewId="0" topLeftCell="A1">
      <selection activeCell="Q9" sqref="Q9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145"/>
      <c r="D2" s="145"/>
      <c r="E2" s="22"/>
      <c r="F2" s="2"/>
      <c r="G2" s="2"/>
      <c r="H2" s="2"/>
      <c r="I2" s="2" t="s">
        <v>177</v>
      </c>
      <c r="J2" s="2"/>
      <c r="K2" s="1"/>
    </row>
    <row r="3" spans="1:11" ht="20.25" customHeight="1">
      <c r="A3" s="3" t="s">
        <v>183</v>
      </c>
      <c r="B3" s="3"/>
      <c r="C3" s="4"/>
      <c r="D3" s="3" t="s">
        <v>184</v>
      </c>
      <c r="E3" s="4"/>
      <c r="F3" s="3"/>
      <c r="G3" s="3"/>
      <c r="H3" s="3"/>
      <c r="I3" s="3" t="s">
        <v>54</v>
      </c>
      <c r="J3" s="3"/>
      <c r="K3" s="5"/>
    </row>
    <row r="4" spans="1:11" ht="20.25" customHeight="1">
      <c r="A4" s="2"/>
      <c r="B4" s="2"/>
      <c r="C4" s="2"/>
      <c r="D4" s="2"/>
      <c r="E4" s="144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6" t="s">
        <v>13</v>
      </c>
      <c r="C6" s="16" t="s">
        <v>14</v>
      </c>
      <c r="D6" s="11">
        <v>0.7986111111111112</v>
      </c>
      <c r="E6" s="11">
        <v>0.8289583333333334</v>
      </c>
      <c r="F6" s="11">
        <f aca="true" t="shared" si="0" ref="F6:F25">IF(E6&gt;0,E6-D6,"")</f>
        <v>0.030347222222222192</v>
      </c>
      <c r="G6" s="12">
        <v>1.177</v>
      </c>
      <c r="H6" s="11">
        <f aca="true" t="shared" si="1" ref="H6:H25">IF(F6&lt;1,F6*G6,"")</f>
        <v>0.03571868055555552</v>
      </c>
      <c r="I6" s="13"/>
      <c r="J6" s="14"/>
      <c r="K6" s="15">
        <v>3</v>
      </c>
    </row>
    <row r="7" spans="1:11" ht="20.25" customHeight="1">
      <c r="A7" s="16">
        <v>2</v>
      </c>
      <c r="B7" s="16" t="s">
        <v>15</v>
      </c>
      <c r="C7" s="10" t="s">
        <v>16</v>
      </c>
      <c r="D7" s="17">
        <v>0.7986111111111112</v>
      </c>
      <c r="E7" s="17">
        <v>0.8289583333333334</v>
      </c>
      <c r="F7" s="11">
        <f t="shared" si="0"/>
        <v>0.030347222222222192</v>
      </c>
      <c r="G7" s="12">
        <v>1.297</v>
      </c>
      <c r="H7" s="11">
        <f t="shared" si="1"/>
        <v>0.03936034722222218</v>
      </c>
      <c r="I7" s="17">
        <f aca="true" t="shared" si="2" ref="I7:I25">IF(D7=0,"",IF(E7=0,"BRUTIT",H7-$H$6))</f>
        <v>0.003641666666666661</v>
      </c>
      <c r="J7" s="18">
        <f aca="true" t="shared" si="3" ref="J7:J25">IF(E7&gt;0,I7/G7,"")</f>
        <v>0.0028077615008995074</v>
      </c>
      <c r="K7" s="19">
        <v>2</v>
      </c>
    </row>
    <row r="8" spans="1:15" ht="20.25" customHeight="1">
      <c r="A8" s="16">
        <v>3</v>
      </c>
      <c r="B8" s="16" t="s">
        <v>182</v>
      </c>
      <c r="C8" s="16" t="s">
        <v>181</v>
      </c>
      <c r="D8" s="17">
        <v>0.7916666666666666</v>
      </c>
      <c r="E8" s="17">
        <v>0.8400810185185185</v>
      </c>
      <c r="F8" s="11">
        <f t="shared" si="0"/>
        <v>0.04841435185185183</v>
      </c>
      <c r="G8" s="12">
        <v>0.82</v>
      </c>
      <c r="H8" s="11">
        <f t="shared" si="1"/>
        <v>0.0396997685185185</v>
      </c>
      <c r="I8" s="17">
        <f t="shared" si="2"/>
        <v>0.003981087962962981</v>
      </c>
      <c r="J8" s="18">
        <f t="shared" si="3"/>
        <v>0.004854985320686563</v>
      </c>
      <c r="K8" s="19">
        <v>1</v>
      </c>
      <c r="L8" s="18"/>
      <c r="O8" s="58"/>
    </row>
    <row r="9" spans="1:11" ht="20.25" customHeight="1">
      <c r="A9" s="10">
        <v>4</v>
      </c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3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324">
    <tabColor indexed="43"/>
  </sheetPr>
  <dimension ref="A1:AJ24"/>
  <sheetViews>
    <sheetView zoomScaleSheetLayoutView="100" workbookViewId="0" topLeftCell="A1">
      <selection activeCell="A1" sqref="A1:AD22"/>
    </sheetView>
  </sheetViews>
  <sheetFormatPr defaultColWidth="8.8515625" defaultRowHeight="12.75"/>
  <cols>
    <col min="1" max="1" width="5.421875" style="0" customWidth="1"/>
    <col min="2" max="2" width="24.140625" style="0" customWidth="1"/>
    <col min="3" max="3" width="18.7109375" style="0" customWidth="1"/>
    <col min="4" max="27" width="3.28125" style="0" customWidth="1"/>
    <col min="28" max="28" width="0.13671875" style="0" hidden="1" customWidth="1"/>
    <col min="29" max="29" width="3.421875" style="0" hidden="1" customWidth="1"/>
    <col min="30" max="30" width="6.28125" style="0" customWidth="1"/>
  </cols>
  <sheetData>
    <row r="1" spans="1:30" ht="27.75" customHeight="1">
      <c r="A1" s="164" t="s">
        <v>135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0" ht="24" customHeight="1">
      <c r="A2" s="23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</row>
    <row r="3" spans="1:30" ht="24" customHeight="1">
      <c r="A3" s="27"/>
      <c r="B3" s="28"/>
      <c r="C3" s="29"/>
      <c r="D3" s="165" t="s">
        <v>22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30"/>
    </row>
    <row r="4" spans="1:30" ht="24" customHeight="1">
      <c r="A4" s="31"/>
      <c r="B4" s="135" t="s">
        <v>2</v>
      </c>
      <c r="C4" s="136" t="s">
        <v>3</v>
      </c>
      <c r="D4" s="166">
        <v>1</v>
      </c>
      <c r="E4" s="166"/>
      <c r="F4" s="166">
        <v>2</v>
      </c>
      <c r="G4" s="166"/>
      <c r="H4" s="166">
        <v>3</v>
      </c>
      <c r="I4" s="166"/>
      <c r="J4" s="166">
        <v>4</v>
      </c>
      <c r="K4" s="166"/>
      <c r="L4" s="167">
        <v>5</v>
      </c>
      <c r="M4" s="167"/>
      <c r="N4" s="167">
        <v>6</v>
      </c>
      <c r="O4" s="167"/>
      <c r="P4" s="167">
        <v>7</v>
      </c>
      <c r="Q4" s="167"/>
      <c r="R4" s="167">
        <v>8</v>
      </c>
      <c r="S4" s="167"/>
      <c r="T4" s="167">
        <v>9</v>
      </c>
      <c r="U4" s="167"/>
      <c r="V4" s="167">
        <v>10</v>
      </c>
      <c r="W4" s="167"/>
      <c r="X4" s="167">
        <v>11</v>
      </c>
      <c r="Y4" s="167"/>
      <c r="Z4" s="168">
        <v>12</v>
      </c>
      <c r="AA4" s="169"/>
      <c r="AB4" s="166"/>
      <c r="AC4" s="166"/>
      <c r="AD4" s="137" t="s">
        <v>23</v>
      </c>
    </row>
    <row r="5" spans="1:34" ht="26.25" customHeight="1" thickBot="1">
      <c r="A5" s="33"/>
      <c r="B5" s="149"/>
      <c r="C5" s="150"/>
      <c r="D5" s="172" t="s">
        <v>24</v>
      </c>
      <c r="E5" s="181" t="s">
        <v>25</v>
      </c>
      <c r="F5" s="172" t="s">
        <v>24</v>
      </c>
      <c r="G5" s="177" t="s">
        <v>25</v>
      </c>
      <c r="H5" s="172" t="s">
        <v>24</v>
      </c>
      <c r="I5" s="177" t="s">
        <v>25</v>
      </c>
      <c r="J5" s="172" t="s">
        <v>24</v>
      </c>
      <c r="K5" s="177" t="s">
        <v>25</v>
      </c>
      <c r="L5" s="172" t="s">
        <v>24</v>
      </c>
      <c r="M5" s="177" t="s">
        <v>25</v>
      </c>
      <c r="N5" s="172" t="s">
        <v>24</v>
      </c>
      <c r="O5" s="177" t="s">
        <v>25</v>
      </c>
      <c r="P5" s="172" t="s">
        <v>24</v>
      </c>
      <c r="Q5" s="177" t="s">
        <v>25</v>
      </c>
      <c r="R5" s="172" t="s">
        <v>24</v>
      </c>
      <c r="S5" s="177" t="s">
        <v>25</v>
      </c>
      <c r="T5" s="172" t="s">
        <v>24</v>
      </c>
      <c r="U5" s="177" t="s">
        <v>25</v>
      </c>
      <c r="V5" s="172" t="s">
        <v>24</v>
      </c>
      <c r="W5" s="177" t="s">
        <v>25</v>
      </c>
      <c r="X5" s="172" t="s">
        <v>24</v>
      </c>
      <c r="Y5" s="177" t="s">
        <v>25</v>
      </c>
      <c r="Z5" s="178" t="s">
        <v>24</v>
      </c>
      <c r="AA5" s="180" t="s">
        <v>25</v>
      </c>
      <c r="AB5" s="172"/>
      <c r="AC5" s="177"/>
      <c r="AD5" s="35"/>
      <c r="AH5" s="58"/>
    </row>
    <row r="6" spans="1:30" ht="14.25" thickBot="1" thickTop="1">
      <c r="A6" s="36"/>
      <c r="B6" s="37"/>
      <c r="C6" s="38"/>
      <c r="D6" s="172"/>
      <c r="E6" s="181"/>
      <c r="F6" s="172"/>
      <c r="G6" s="177"/>
      <c r="H6" s="172"/>
      <c r="I6" s="177"/>
      <c r="J6" s="172"/>
      <c r="K6" s="177"/>
      <c r="L6" s="172"/>
      <c r="M6" s="177"/>
      <c r="N6" s="172"/>
      <c r="O6" s="177"/>
      <c r="P6" s="172"/>
      <c r="Q6" s="177"/>
      <c r="R6" s="172"/>
      <c r="S6" s="177"/>
      <c r="T6" s="172"/>
      <c r="U6" s="177"/>
      <c r="V6" s="172"/>
      <c r="W6" s="177"/>
      <c r="X6" s="172"/>
      <c r="Y6" s="177"/>
      <c r="Z6" s="179"/>
      <c r="AA6" s="177"/>
      <c r="AB6" s="172"/>
      <c r="AC6" s="177"/>
      <c r="AD6" s="39"/>
    </row>
    <row r="7" spans="1:34" ht="24" customHeight="1" thickTop="1">
      <c r="A7" s="40">
        <v>1</v>
      </c>
      <c r="B7" s="10" t="s">
        <v>13</v>
      </c>
      <c r="C7" s="41" t="s">
        <v>14</v>
      </c>
      <c r="D7" s="42"/>
      <c r="E7" s="43"/>
      <c r="F7" s="44"/>
      <c r="G7" s="43"/>
      <c r="H7" s="44"/>
      <c r="I7" s="43"/>
      <c r="J7" s="44">
        <v>1</v>
      </c>
      <c r="K7" s="113">
        <v>5</v>
      </c>
      <c r="L7" s="44"/>
      <c r="M7" s="43"/>
      <c r="N7" s="44"/>
      <c r="O7" s="43"/>
      <c r="P7" s="44"/>
      <c r="Q7" s="45"/>
      <c r="R7" s="42">
        <v>1</v>
      </c>
      <c r="S7" s="112">
        <v>4</v>
      </c>
      <c r="T7" s="42">
        <v>1</v>
      </c>
      <c r="U7" s="112">
        <v>4</v>
      </c>
      <c r="V7" s="42">
        <v>2</v>
      </c>
      <c r="W7" s="112">
        <v>4</v>
      </c>
      <c r="X7" s="42">
        <v>1</v>
      </c>
      <c r="Y7" s="158">
        <v>5</v>
      </c>
      <c r="Z7" s="46">
        <v>1</v>
      </c>
      <c r="AA7" s="182">
        <v>3</v>
      </c>
      <c r="AB7" s="54"/>
      <c r="AC7" s="53"/>
      <c r="AD7" s="114">
        <v>25</v>
      </c>
      <c r="AG7" s="47"/>
      <c r="AH7" s="58"/>
    </row>
    <row r="8" spans="1:36" ht="24" customHeight="1">
      <c r="A8" s="48">
        <v>3</v>
      </c>
      <c r="B8" s="16" t="s">
        <v>74</v>
      </c>
      <c r="C8" s="49" t="s">
        <v>75</v>
      </c>
      <c r="D8" s="50"/>
      <c r="E8" s="51"/>
      <c r="F8" s="52"/>
      <c r="G8" s="53"/>
      <c r="H8" s="52"/>
      <c r="I8" s="53"/>
      <c r="J8" s="52">
        <v>2</v>
      </c>
      <c r="K8" s="115">
        <v>4</v>
      </c>
      <c r="L8" s="52"/>
      <c r="M8" s="53"/>
      <c r="N8" s="52"/>
      <c r="O8" s="53"/>
      <c r="P8" s="52"/>
      <c r="Q8" s="53"/>
      <c r="R8" s="54"/>
      <c r="S8" s="53"/>
      <c r="T8" s="54">
        <v>2</v>
      </c>
      <c r="U8" s="115">
        <v>3</v>
      </c>
      <c r="V8" s="54">
        <v>3</v>
      </c>
      <c r="W8" s="115">
        <v>3</v>
      </c>
      <c r="X8" s="54">
        <v>2</v>
      </c>
      <c r="Y8" s="112">
        <v>4</v>
      </c>
      <c r="Z8" s="55"/>
      <c r="AA8" s="56"/>
      <c r="AB8" s="54"/>
      <c r="AC8" s="138"/>
      <c r="AD8" s="141">
        <v>14</v>
      </c>
      <c r="AG8" s="58"/>
      <c r="AJ8" s="58"/>
    </row>
    <row r="9" spans="1:30" ht="24" customHeight="1">
      <c r="A9" s="48">
        <v>2</v>
      </c>
      <c r="B9" s="16" t="s">
        <v>15</v>
      </c>
      <c r="C9" s="49" t="s">
        <v>16</v>
      </c>
      <c r="D9" s="52"/>
      <c r="E9" s="53"/>
      <c r="F9" s="52"/>
      <c r="G9" s="53"/>
      <c r="H9" s="52"/>
      <c r="I9" s="53"/>
      <c r="J9" s="52">
        <v>3</v>
      </c>
      <c r="K9" s="115">
        <v>3</v>
      </c>
      <c r="L9" s="52"/>
      <c r="M9" s="53"/>
      <c r="N9" s="52"/>
      <c r="O9" s="53"/>
      <c r="P9" s="52"/>
      <c r="Q9" s="53"/>
      <c r="R9" s="54"/>
      <c r="S9" s="53"/>
      <c r="T9" s="54">
        <v>4</v>
      </c>
      <c r="U9" s="115">
        <v>1</v>
      </c>
      <c r="V9" s="54"/>
      <c r="W9" s="53"/>
      <c r="X9" s="54">
        <v>3</v>
      </c>
      <c r="Y9" s="115">
        <v>3</v>
      </c>
      <c r="Z9" s="50">
        <v>2</v>
      </c>
      <c r="AA9" s="183">
        <v>2</v>
      </c>
      <c r="AB9" s="54"/>
      <c r="AC9" s="138"/>
      <c r="AD9" s="141">
        <v>9</v>
      </c>
    </row>
    <row r="10" spans="1:30" ht="24" customHeight="1">
      <c r="A10" s="48">
        <v>4</v>
      </c>
      <c r="B10" s="16" t="s">
        <v>76</v>
      </c>
      <c r="C10" s="49" t="s">
        <v>141</v>
      </c>
      <c r="D10" s="52"/>
      <c r="E10" s="53"/>
      <c r="F10" s="52"/>
      <c r="G10" s="53"/>
      <c r="H10" s="52"/>
      <c r="I10" s="53"/>
      <c r="J10" s="52"/>
      <c r="K10" s="53"/>
      <c r="L10" s="52"/>
      <c r="M10" s="53"/>
      <c r="N10" s="52"/>
      <c r="O10" s="53"/>
      <c r="P10" s="52"/>
      <c r="Q10" s="53"/>
      <c r="R10" s="54">
        <v>2</v>
      </c>
      <c r="S10" s="115">
        <v>3</v>
      </c>
      <c r="T10" s="54"/>
      <c r="U10" s="53"/>
      <c r="V10" s="111">
        <v>1</v>
      </c>
      <c r="W10" s="183">
        <v>5</v>
      </c>
      <c r="X10" s="54"/>
      <c r="Y10" s="53"/>
      <c r="Z10" s="50"/>
      <c r="AA10" s="51"/>
      <c r="AB10" s="54"/>
      <c r="AC10" s="138"/>
      <c r="AD10" s="141">
        <v>8</v>
      </c>
    </row>
    <row r="11" spans="1:30" ht="24" customHeight="1">
      <c r="A11" s="48">
        <v>5</v>
      </c>
      <c r="B11" s="16" t="s">
        <v>137</v>
      </c>
      <c r="C11" s="61" t="s">
        <v>138</v>
      </c>
      <c r="D11" s="89"/>
      <c r="E11" s="53"/>
      <c r="F11" s="52"/>
      <c r="G11" s="151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4">
        <v>4</v>
      </c>
      <c r="S11" s="115">
        <v>1</v>
      </c>
      <c r="T11" s="54">
        <v>3</v>
      </c>
      <c r="U11" s="115">
        <v>2</v>
      </c>
      <c r="V11" s="54">
        <v>4</v>
      </c>
      <c r="W11" s="155">
        <v>2</v>
      </c>
      <c r="X11" s="54"/>
      <c r="Y11" s="53"/>
      <c r="Z11" s="50"/>
      <c r="AA11" s="51"/>
      <c r="AB11" s="54"/>
      <c r="AC11" s="138"/>
      <c r="AD11" s="142">
        <v>5</v>
      </c>
    </row>
    <row r="12" spans="1:30" ht="24" customHeight="1">
      <c r="A12" s="48">
        <v>6</v>
      </c>
      <c r="B12" s="16" t="s">
        <v>132</v>
      </c>
      <c r="C12" s="49" t="s">
        <v>133</v>
      </c>
      <c r="D12" s="62"/>
      <c r="E12" s="63"/>
      <c r="F12" s="62"/>
      <c r="G12" s="63"/>
      <c r="H12" s="62"/>
      <c r="I12" s="63"/>
      <c r="J12" s="62">
        <v>5</v>
      </c>
      <c r="K12" s="116">
        <v>1</v>
      </c>
      <c r="L12" s="62"/>
      <c r="M12" s="63"/>
      <c r="N12" s="62"/>
      <c r="O12" s="63"/>
      <c r="P12" s="52"/>
      <c r="Q12" s="53"/>
      <c r="R12" s="54">
        <v>3</v>
      </c>
      <c r="S12" s="115">
        <v>2</v>
      </c>
      <c r="T12" s="54"/>
      <c r="U12" s="53"/>
      <c r="V12" s="106">
        <v>5</v>
      </c>
      <c r="W12" s="159">
        <v>1</v>
      </c>
      <c r="X12" s="54">
        <v>5</v>
      </c>
      <c r="Y12" s="115">
        <v>1</v>
      </c>
      <c r="Z12" s="50"/>
      <c r="AA12" s="51"/>
      <c r="AB12" s="54"/>
      <c r="AC12" s="138"/>
      <c r="AD12" s="141">
        <v>5</v>
      </c>
    </row>
    <row r="13" spans="1:30" ht="24" customHeight="1">
      <c r="A13" s="48">
        <v>7</v>
      </c>
      <c r="B13" s="59" t="s">
        <v>17</v>
      </c>
      <c r="C13" s="49" t="s">
        <v>18</v>
      </c>
      <c r="D13" s="52"/>
      <c r="E13" s="53"/>
      <c r="F13" s="52"/>
      <c r="G13" s="53"/>
      <c r="H13" s="52"/>
      <c r="I13" s="53"/>
      <c r="J13" s="52">
        <v>4</v>
      </c>
      <c r="K13" s="115">
        <v>2</v>
      </c>
      <c r="L13" s="52"/>
      <c r="M13" s="53"/>
      <c r="N13" s="52"/>
      <c r="O13" s="53"/>
      <c r="P13" s="52"/>
      <c r="Q13" s="53"/>
      <c r="R13" s="54"/>
      <c r="S13" s="53"/>
      <c r="T13" s="54"/>
      <c r="U13" s="53"/>
      <c r="V13" s="54"/>
      <c r="W13" s="53"/>
      <c r="X13" s="54">
        <v>4</v>
      </c>
      <c r="Y13" s="115">
        <v>2</v>
      </c>
      <c r="Z13" s="50"/>
      <c r="AA13" s="51"/>
      <c r="AB13" s="54"/>
      <c r="AC13" s="138"/>
      <c r="AD13" s="141">
        <v>4</v>
      </c>
    </row>
    <row r="14" spans="1:35" ht="24" customHeight="1">
      <c r="A14" s="48">
        <v>8</v>
      </c>
      <c r="B14" s="64" t="s">
        <v>182</v>
      </c>
      <c r="C14" s="41" t="s">
        <v>181</v>
      </c>
      <c r="D14" s="105"/>
      <c r="E14" s="65"/>
      <c r="F14" s="105"/>
      <c r="G14" s="152"/>
      <c r="H14" s="44"/>
      <c r="I14" s="65"/>
      <c r="J14" s="44"/>
      <c r="K14" s="65"/>
      <c r="L14" s="44"/>
      <c r="M14" s="65"/>
      <c r="N14" s="44"/>
      <c r="O14" s="65"/>
      <c r="P14" s="52"/>
      <c r="Q14" s="53"/>
      <c r="R14" s="54"/>
      <c r="S14" s="53"/>
      <c r="T14" s="106"/>
      <c r="U14" s="107"/>
      <c r="V14" s="54"/>
      <c r="W14" s="53"/>
      <c r="X14" s="54"/>
      <c r="Y14" s="53"/>
      <c r="Z14" s="50">
        <v>3</v>
      </c>
      <c r="AA14" s="183">
        <v>1</v>
      </c>
      <c r="AB14" s="184"/>
      <c r="AC14" s="185"/>
      <c r="AD14" s="141">
        <v>1</v>
      </c>
      <c r="AI14" s="58"/>
    </row>
    <row r="15" spans="1:30" ht="24" customHeight="1">
      <c r="A15" s="66">
        <v>9</v>
      </c>
      <c r="B15" s="67"/>
      <c r="C15" s="90"/>
      <c r="D15" s="52"/>
      <c r="E15" s="65"/>
      <c r="F15" s="44"/>
      <c r="G15" s="65"/>
      <c r="H15" s="44"/>
      <c r="I15" s="65"/>
      <c r="J15" s="44"/>
      <c r="K15" s="65"/>
      <c r="L15" s="44"/>
      <c r="M15" s="65"/>
      <c r="N15" s="44"/>
      <c r="O15" s="65"/>
      <c r="P15" s="52"/>
      <c r="Q15" s="53"/>
      <c r="R15" s="54"/>
      <c r="S15" s="53"/>
      <c r="T15" s="54"/>
      <c r="U15" s="53"/>
      <c r="V15" s="109"/>
      <c r="W15" s="110"/>
      <c r="X15" s="54"/>
      <c r="Y15" s="53"/>
      <c r="Z15" s="50"/>
      <c r="AA15" s="138"/>
      <c r="AB15" s="54"/>
      <c r="AC15" s="138"/>
      <c r="AD15" s="57"/>
    </row>
    <row r="16" spans="1:30" ht="24" customHeight="1">
      <c r="A16" s="48">
        <v>10</v>
      </c>
      <c r="B16" s="16"/>
      <c r="C16" s="49"/>
      <c r="D16" s="52"/>
      <c r="E16" s="53"/>
      <c r="F16" s="52"/>
      <c r="G16" s="53"/>
      <c r="H16" s="52"/>
      <c r="I16" s="53"/>
      <c r="J16" s="52"/>
      <c r="K16" s="53"/>
      <c r="L16" s="52"/>
      <c r="M16" s="53"/>
      <c r="N16" s="52"/>
      <c r="O16" s="53"/>
      <c r="P16" s="52"/>
      <c r="Q16" s="53"/>
      <c r="R16" s="54"/>
      <c r="S16" s="53"/>
      <c r="T16" s="54"/>
      <c r="U16" s="53"/>
      <c r="V16" s="109"/>
      <c r="W16" s="110"/>
      <c r="X16" s="54"/>
      <c r="Y16" s="53"/>
      <c r="Z16" s="50"/>
      <c r="AA16" s="138"/>
      <c r="AB16" s="54"/>
      <c r="AC16" s="138"/>
      <c r="AD16" s="57"/>
    </row>
    <row r="17" spans="1:30" ht="24" customHeight="1">
      <c r="A17" s="48"/>
      <c r="B17" s="16"/>
      <c r="C17" s="61"/>
      <c r="D17" s="52"/>
      <c r="E17" s="53"/>
      <c r="F17" s="52"/>
      <c r="G17" s="53"/>
      <c r="H17" s="62"/>
      <c r="I17" s="63"/>
      <c r="J17" s="62"/>
      <c r="K17" s="63"/>
      <c r="L17" s="62"/>
      <c r="M17" s="63"/>
      <c r="N17" s="62"/>
      <c r="O17" s="63"/>
      <c r="P17" s="52"/>
      <c r="Q17" s="53"/>
      <c r="R17" s="54"/>
      <c r="S17" s="53"/>
      <c r="T17" s="54"/>
      <c r="U17" s="53"/>
      <c r="V17" s="54"/>
      <c r="W17" s="53"/>
      <c r="X17" s="54"/>
      <c r="Y17" s="53"/>
      <c r="Z17" s="50"/>
      <c r="AA17" s="138"/>
      <c r="AB17" s="54"/>
      <c r="AC17" s="138"/>
      <c r="AD17" s="57"/>
    </row>
    <row r="18" spans="1:30" ht="24" customHeight="1">
      <c r="A18" s="48"/>
      <c r="B18" s="16"/>
      <c r="C18" s="49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4"/>
      <c r="S18" s="53"/>
      <c r="T18" s="54"/>
      <c r="U18" s="53"/>
      <c r="V18" s="54"/>
      <c r="W18" s="53"/>
      <c r="X18" s="54"/>
      <c r="Y18" s="53"/>
      <c r="Z18" s="50"/>
      <c r="AA18" s="138"/>
      <c r="AB18" s="54"/>
      <c r="AC18" s="138"/>
      <c r="AD18" s="57"/>
    </row>
    <row r="19" spans="1:30" ht="24" customHeight="1">
      <c r="A19" s="48"/>
      <c r="B19" s="16"/>
      <c r="C19" s="49"/>
      <c r="D19" s="52"/>
      <c r="E19" s="53"/>
      <c r="F19" s="52"/>
      <c r="G19" s="53"/>
      <c r="H19" s="52"/>
      <c r="I19" s="53"/>
      <c r="J19" s="52"/>
      <c r="K19" s="53"/>
      <c r="L19" s="52"/>
      <c r="M19" s="53"/>
      <c r="N19" s="52"/>
      <c r="O19" s="53"/>
      <c r="P19" s="52"/>
      <c r="Q19" s="53"/>
      <c r="R19" s="54"/>
      <c r="S19" s="53"/>
      <c r="T19" s="54"/>
      <c r="U19" s="53"/>
      <c r="V19" s="54"/>
      <c r="W19" s="53"/>
      <c r="X19" s="54"/>
      <c r="Y19" s="53"/>
      <c r="Z19" s="50"/>
      <c r="AA19" s="138"/>
      <c r="AB19" s="68"/>
      <c r="AC19" s="139"/>
      <c r="AD19" s="57"/>
    </row>
    <row r="20" spans="1:30" ht="24" customHeight="1">
      <c r="A20" s="69"/>
      <c r="B20" s="67"/>
      <c r="C20" s="49"/>
      <c r="D20" s="70"/>
      <c r="E20" s="53"/>
      <c r="F20" s="70"/>
      <c r="G20" s="56"/>
      <c r="H20" s="70"/>
      <c r="I20" s="53"/>
      <c r="J20" s="70"/>
      <c r="K20" s="53"/>
      <c r="L20" s="70"/>
      <c r="M20" s="53"/>
      <c r="N20" s="70"/>
      <c r="O20" s="53"/>
      <c r="P20" s="70"/>
      <c r="Q20" s="53"/>
      <c r="R20" s="71"/>
      <c r="S20" s="53"/>
      <c r="T20" s="71"/>
      <c r="U20" s="53"/>
      <c r="V20" s="72"/>
      <c r="W20" s="53"/>
      <c r="X20" s="71"/>
      <c r="Y20" s="53"/>
      <c r="Z20" s="50"/>
      <c r="AA20" s="138"/>
      <c r="AB20" s="71"/>
      <c r="AC20" s="138"/>
      <c r="AD20" s="73"/>
    </row>
    <row r="21" spans="1:30" ht="24" customHeight="1">
      <c r="A21" s="69"/>
      <c r="B21" s="16"/>
      <c r="C21" s="61"/>
      <c r="D21" s="70"/>
      <c r="E21" s="53"/>
      <c r="F21" s="70"/>
      <c r="G21" s="53"/>
      <c r="H21" s="70"/>
      <c r="I21" s="53"/>
      <c r="J21" s="70"/>
      <c r="K21" s="53"/>
      <c r="L21" s="70"/>
      <c r="M21" s="53"/>
      <c r="N21" s="70"/>
      <c r="O21" s="53"/>
      <c r="P21" s="70"/>
      <c r="Q21" s="53"/>
      <c r="R21" s="71"/>
      <c r="S21" s="53"/>
      <c r="T21" s="71"/>
      <c r="U21" s="53"/>
      <c r="V21" s="71"/>
      <c r="W21" s="53"/>
      <c r="X21" s="71"/>
      <c r="Y21" s="53"/>
      <c r="Z21" s="50"/>
      <c r="AA21" s="138"/>
      <c r="AB21" s="71"/>
      <c r="AC21" s="138"/>
      <c r="AD21" s="73"/>
    </row>
    <row r="22" spans="1:30" ht="24" customHeight="1">
      <c r="A22" s="74"/>
      <c r="B22" s="75"/>
      <c r="C22" s="76"/>
      <c r="D22" s="77"/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80"/>
      <c r="S22" s="78"/>
      <c r="T22" s="80"/>
      <c r="U22" s="78"/>
      <c r="V22" s="80"/>
      <c r="W22" s="78"/>
      <c r="X22" s="80"/>
      <c r="Y22" s="78"/>
      <c r="Z22" s="81"/>
      <c r="AA22" s="140"/>
      <c r="AB22" s="80"/>
      <c r="AC22" s="140"/>
      <c r="AD22" s="82"/>
    </row>
    <row r="23" spans="4:30" ht="24" customHeight="1">
      <c r="D23" s="83"/>
      <c r="E23" s="84"/>
      <c r="F23" s="84"/>
      <c r="G23" s="84"/>
      <c r="H23" s="84"/>
      <c r="I23" s="84"/>
      <c r="J23" s="85"/>
      <c r="K23" s="85"/>
      <c r="L23" s="85"/>
      <c r="M23" s="85"/>
      <c r="N23" s="85"/>
      <c r="O23" s="85"/>
      <c r="P23" s="85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</row>
    <row r="24" ht="20.25">
      <c r="Y24" s="86"/>
    </row>
  </sheetData>
  <sheetProtection selectLockedCells="1" selectUnlockedCells="1"/>
  <mergeCells count="41">
    <mergeCell ref="A1:AD1"/>
    <mergeCell ref="D3:AC3"/>
    <mergeCell ref="D4:E4"/>
    <mergeCell ref="F4:G4"/>
    <mergeCell ref="H4:I4"/>
    <mergeCell ref="J4:K4"/>
    <mergeCell ref="AB4:AC4"/>
    <mergeCell ref="L4:M4"/>
    <mergeCell ref="N4:O4"/>
    <mergeCell ref="P4:Q4"/>
    <mergeCell ref="X4:Y4"/>
    <mergeCell ref="Z4:AA4"/>
    <mergeCell ref="R4:S4"/>
    <mergeCell ref="T4:U4"/>
    <mergeCell ref="V4:W4"/>
    <mergeCell ref="N5:N6"/>
    <mergeCell ref="O5:O6"/>
    <mergeCell ref="P5:P6"/>
    <mergeCell ref="D5:D6"/>
    <mergeCell ref="E5:E6"/>
    <mergeCell ref="F5:F6"/>
    <mergeCell ref="G5:G6"/>
    <mergeCell ref="H5:H6"/>
    <mergeCell ref="I5:I6"/>
    <mergeCell ref="AC5:AC6"/>
    <mergeCell ref="Z5:Z6"/>
    <mergeCell ref="Y5:Y6"/>
    <mergeCell ref="J5:J6"/>
    <mergeCell ref="K5:K6"/>
    <mergeCell ref="L5:L6"/>
    <mergeCell ref="AA5:AA6"/>
    <mergeCell ref="X5:X6"/>
    <mergeCell ref="W5:W6"/>
    <mergeCell ref="M5:M6"/>
    <mergeCell ref="Q5:Q6"/>
    <mergeCell ref="R5:R6"/>
    <mergeCell ref="S5:S6"/>
    <mergeCell ref="AB5:AB6"/>
    <mergeCell ref="T5:T6"/>
    <mergeCell ref="U5:U6"/>
    <mergeCell ref="V5:V6"/>
  </mergeCells>
  <printOptions horizontalCentered="1" verticalCentered="1"/>
  <pageMargins left="0.25" right="0.58" top="0.5905511811023623" bottom="0.3937007874015748" header="0.5118110236220472" footer="0.43307086614173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>
    <tabColor indexed="19"/>
  </sheetPr>
  <dimension ref="A1:L25"/>
  <sheetViews>
    <sheetView zoomScaleSheetLayoutView="100" workbookViewId="0" topLeftCell="A1">
      <selection activeCell="B8" sqref="B8"/>
    </sheetView>
  </sheetViews>
  <sheetFormatPr defaultColWidth="8.8515625" defaultRowHeight="12.75"/>
  <cols>
    <col min="1" max="1" width="5.140625" style="0" customWidth="1"/>
    <col min="2" max="2" width="23.710937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140625" style="0" customWidth="1"/>
    <col min="10" max="10" width="13.140625" style="0" customWidth="1"/>
    <col min="11" max="11" width="5.00390625" style="0" customWidth="1"/>
    <col min="12" max="12" width="15.281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61</v>
      </c>
      <c r="D2" s="22"/>
      <c r="E2" s="22"/>
      <c r="F2" s="2"/>
      <c r="G2" s="2"/>
      <c r="H2" s="2"/>
      <c r="I2" s="2" t="s">
        <v>62</v>
      </c>
      <c r="J2" s="2"/>
      <c r="K2" s="1"/>
    </row>
    <row r="3" spans="1:11" ht="20.25" customHeight="1">
      <c r="A3" s="3" t="s">
        <v>27</v>
      </c>
      <c r="B3" s="3"/>
      <c r="C3" s="4"/>
      <c r="D3" s="3"/>
      <c r="E3" s="3" t="s">
        <v>39</v>
      </c>
      <c r="F3" s="3"/>
      <c r="G3" s="3"/>
      <c r="H3" s="3"/>
      <c r="I3" s="3" t="s">
        <v>63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1"/>
      <c r="J6" s="95"/>
      <c r="K6" s="15"/>
    </row>
    <row r="7" spans="1:12" ht="20.25" customHeight="1">
      <c r="A7" s="16">
        <v>5</v>
      </c>
      <c r="B7" s="16"/>
      <c r="C7" s="16"/>
      <c r="D7" s="17"/>
      <c r="E7" s="17"/>
      <c r="F7" s="11">
        <f t="shared" si="0"/>
      </c>
      <c r="G7" s="12"/>
      <c r="H7" s="11">
        <f t="shared" si="1"/>
      </c>
      <c r="I7" s="17">
        <f aca="true" t="shared" si="2" ref="I7:I25">IF(D7=0,"",IF(E7=0,"BRUTIT",H7-$H$6))</f>
      </c>
      <c r="J7" s="19">
        <f>IF(E7&gt;0,I7/G7,"")</f>
      </c>
      <c r="K7" s="19"/>
      <c r="L7" s="96"/>
    </row>
    <row r="8" spans="1:11" ht="20.25" customHeight="1">
      <c r="A8" s="16">
        <v>2</v>
      </c>
      <c r="B8" s="16"/>
      <c r="C8" s="16"/>
      <c r="D8" s="17"/>
      <c r="E8" s="17"/>
      <c r="F8" s="11">
        <f t="shared" si="0"/>
      </c>
      <c r="G8" s="12"/>
      <c r="H8" s="11">
        <f t="shared" si="1"/>
      </c>
      <c r="I8" s="17">
        <f t="shared" si="2"/>
      </c>
      <c r="J8" s="18">
        <f aca="true" t="shared" si="3" ref="J8:J25">IF(E8&gt;0,I8/G8,"")</f>
      </c>
      <c r="K8" s="19"/>
    </row>
    <row r="9" spans="1:11" ht="20.25" customHeight="1">
      <c r="A9" s="10">
        <v>3</v>
      </c>
      <c r="B9" s="16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4</v>
      </c>
      <c r="B10" s="18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8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4">
    <tabColor indexed="19"/>
  </sheetPr>
  <dimension ref="A1:K25"/>
  <sheetViews>
    <sheetView zoomScaleSheetLayoutView="100" workbookViewId="0" topLeftCell="A1">
      <selection activeCell="B14" sqref="B14"/>
    </sheetView>
  </sheetViews>
  <sheetFormatPr defaultColWidth="8.8515625" defaultRowHeight="12.75"/>
  <cols>
    <col min="1" max="1" width="5.28125" style="0" customWidth="1"/>
    <col min="2" max="2" width="23.57421875" style="0" customWidth="1"/>
    <col min="3" max="3" width="17.00390625" style="0" customWidth="1"/>
    <col min="4" max="4" width="13.140625" style="0" customWidth="1"/>
    <col min="5" max="6" width="13.00390625" style="0" customWidth="1"/>
    <col min="7" max="7" width="8.8515625" style="0" customWidth="1"/>
    <col min="8" max="9" width="13.281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28</v>
      </c>
      <c r="J2" s="2"/>
      <c r="K2" s="1"/>
    </row>
    <row r="3" spans="1:11" ht="20.25" customHeight="1">
      <c r="A3" s="3" t="s">
        <v>60</v>
      </c>
      <c r="B3" s="3"/>
      <c r="C3" s="4"/>
      <c r="D3" s="3"/>
      <c r="E3" s="3" t="s">
        <v>59</v>
      </c>
      <c r="F3" s="3"/>
      <c r="G3" s="3"/>
      <c r="H3" s="3"/>
      <c r="I3" s="3" t="s">
        <v>12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13</v>
      </c>
      <c r="C6" s="10" t="s">
        <v>14</v>
      </c>
      <c r="D6" s="11">
        <v>0.7951388888888888</v>
      </c>
      <c r="E6" s="11">
        <v>0.836550925925926</v>
      </c>
      <c r="F6" s="11">
        <f aca="true" t="shared" si="0" ref="F6:F25">IF(E6&gt;0,E6-D6,"")</f>
        <v>0.04141203703703711</v>
      </c>
      <c r="G6" s="97">
        <v>1.177</v>
      </c>
      <c r="H6" s="11">
        <f aca="true" t="shared" si="1" ref="H6:H25">IF(F6&lt;1,F6*G6,"")</f>
        <v>0.04874196759259268</v>
      </c>
      <c r="I6" s="13"/>
      <c r="J6" s="14"/>
      <c r="K6" s="15">
        <v>4</v>
      </c>
    </row>
    <row r="7" spans="1:11" ht="20.25" customHeight="1">
      <c r="A7" s="16">
        <v>2</v>
      </c>
      <c r="B7" s="16" t="s">
        <v>55</v>
      </c>
      <c r="C7" s="16" t="s">
        <v>18</v>
      </c>
      <c r="D7" s="17">
        <v>0.7951388888888888</v>
      </c>
      <c r="E7" s="17">
        <v>0.8434027777777778</v>
      </c>
      <c r="F7" s="11">
        <f t="shared" si="0"/>
        <v>0.048263888888888995</v>
      </c>
      <c r="G7" s="12">
        <v>1.172</v>
      </c>
      <c r="H7" s="11">
        <f t="shared" si="1"/>
        <v>0.0565652777777779</v>
      </c>
      <c r="I7" s="17">
        <f>IF(D7=0,"",IF(E7=0,"BRUTIT",H7-$H$6))</f>
        <v>0.007823310185185221</v>
      </c>
      <c r="J7" s="18">
        <f>IF(E7&gt;0,I7/G7,"")</f>
        <v>0.006675179338895241</v>
      </c>
      <c r="K7" s="19">
        <v>3</v>
      </c>
    </row>
    <row r="8" spans="1:11" ht="20.25" customHeight="1">
      <c r="A8" s="16">
        <v>3</v>
      </c>
      <c r="B8" s="16" t="s">
        <v>19</v>
      </c>
      <c r="C8" s="16" t="s">
        <v>20</v>
      </c>
      <c r="D8" s="17">
        <v>0.7951388888888888</v>
      </c>
      <c r="E8" s="17">
        <v>0.84625</v>
      </c>
      <c r="F8" s="11">
        <f t="shared" si="0"/>
        <v>0.05111111111111111</v>
      </c>
      <c r="G8" s="12">
        <v>1.14</v>
      </c>
      <c r="H8" s="11">
        <f t="shared" si="1"/>
        <v>0.058266666666666654</v>
      </c>
      <c r="I8" s="17">
        <f aca="true" t="shared" si="2" ref="I8:I25">IF(D8=0,"",IF(E8=0,"BRUTIT",H8-$H$6))</f>
        <v>0.009524699074073974</v>
      </c>
      <c r="J8" s="18">
        <f aca="true" t="shared" si="3" ref="J8:J25">IF(E8&gt;0,I8/G8,"")</f>
        <v>0.008354999187784188</v>
      </c>
      <c r="K8" s="19">
        <v>2</v>
      </c>
    </row>
    <row r="9" spans="1:11" ht="20.25" customHeight="1">
      <c r="A9" s="10">
        <v>4</v>
      </c>
      <c r="B9" s="93" t="s">
        <v>56</v>
      </c>
      <c r="C9" s="16" t="s">
        <v>21</v>
      </c>
      <c r="D9" s="11">
        <v>0.7916666666666666</v>
      </c>
      <c r="E9" s="17">
        <v>0.8508101851851851</v>
      </c>
      <c r="F9" s="11">
        <f t="shared" si="0"/>
        <v>0.05914351851851851</v>
      </c>
      <c r="G9" s="12">
        <v>1.078</v>
      </c>
      <c r="H9" s="11">
        <f t="shared" si="1"/>
        <v>0.06375671296296297</v>
      </c>
      <c r="I9" s="17">
        <f t="shared" si="2"/>
        <v>0.015014745370370286</v>
      </c>
      <c r="J9" s="18">
        <f t="shared" si="3"/>
        <v>0.013928335222978</v>
      </c>
      <c r="K9" s="19">
        <v>1</v>
      </c>
    </row>
    <row r="10" spans="1:11" ht="20.25" customHeight="1">
      <c r="A10" s="16">
        <v>5</v>
      </c>
      <c r="B10" s="16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8" t="s">
        <v>57</v>
      </c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8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8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>
    <tabColor indexed="19"/>
  </sheetPr>
  <dimension ref="A1:K25"/>
  <sheetViews>
    <sheetView zoomScaleSheetLayoutView="100" workbookViewId="0" topLeftCell="A1">
      <selection activeCell="O7" sqref="O7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4.85156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94" t="s">
        <v>61</v>
      </c>
      <c r="D2" s="22"/>
      <c r="E2" s="22"/>
      <c r="F2" s="2"/>
      <c r="G2" s="2"/>
      <c r="H2" s="2"/>
      <c r="I2" s="2" t="s">
        <v>30</v>
      </c>
      <c r="J2" s="2"/>
      <c r="K2" s="1"/>
    </row>
    <row r="3" spans="1:11" ht="20.25" customHeight="1">
      <c r="A3" s="3" t="s">
        <v>38</v>
      </c>
      <c r="B3" s="3"/>
      <c r="C3" s="4"/>
      <c r="D3" s="3"/>
      <c r="E3" s="3" t="s">
        <v>32</v>
      </c>
      <c r="F3" s="3"/>
      <c r="G3" s="3"/>
      <c r="H3" s="3"/>
      <c r="I3" s="3" t="s">
        <v>34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/>
      <c r="C6" s="10"/>
      <c r="D6" s="11"/>
      <c r="E6" s="11"/>
      <c r="F6" s="11">
        <f aca="true" t="shared" si="0" ref="F6:F25">IF(E6&gt;0,E6-D6,"")</f>
      </c>
      <c r="G6" s="12"/>
      <c r="H6" s="11">
        <f aca="true" t="shared" si="1" ref="H6:H25">IF(F6&lt;1,F6*G6,"")</f>
      </c>
      <c r="I6" s="13"/>
      <c r="J6" s="14"/>
      <c r="K6" s="15"/>
    </row>
    <row r="7" spans="1:11" ht="20.25" customHeight="1">
      <c r="A7" s="16">
        <v>2</v>
      </c>
      <c r="B7" s="16"/>
      <c r="C7" s="16"/>
      <c r="D7" s="11"/>
      <c r="E7" s="17"/>
      <c r="F7" s="11">
        <f t="shared" si="0"/>
      </c>
      <c r="G7" s="12"/>
      <c r="H7" s="11">
        <f t="shared" si="1"/>
      </c>
      <c r="I7" s="17">
        <f>IF(D7=0,"",IF(E7=0,"BRUTIT",H7-$H$6))</f>
      </c>
      <c r="J7" s="18">
        <f>IF(E7&gt;0,I7/G7,"")</f>
      </c>
      <c r="K7" s="19"/>
    </row>
    <row r="8" spans="1:11" ht="20.25" customHeight="1">
      <c r="A8" s="16">
        <v>3</v>
      </c>
      <c r="B8" s="16"/>
      <c r="C8" s="16"/>
      <c r="D8" s="11"/>
      <c r="E8" s="17"/>
      <c r="F8" s="11">
        <f t="shared" si="0"/>
      </c>
      <c r="G8" s="12"/>
      <c r="H8" s="11">
        <f t="shared" si="1"/>
      </c>
      <c r="I8" s="17">
        <f aca="true" t="shared" si="2" ref="I8:I25">IF(D8=0,"",IF(E8=0,"BRUTIT",H8-$H$6))</f>
      </c>
      <c r="J8" s="18">
        <f aca="true" t="shared" si="3" ref="J8:J25">IF(E8&gt;0,I8/G8,"")</f>
      </c>
      <c r="K8" s="19"/>
    </row>
    <row r="9" spans="1:11" ht="20.25" customHeight="1">
      <c r="A9" s="10">
        <v>4</v>
      </c>
      <c r="B9" s="18"/>
      <c r="C9" s="16"/>
      <c r="D9" s="11"/>
      <c r="E9" s="17"/>
      <c r="F9" s="11">
        <f t="shared" si="0"/>
      </c>
      <c r="G9" s="12"/>
      <c r="H9" s="11">
        <f t="shared" si="1"/>
      </c>
      <c r="I9" s="17">
        <f t="shared" si="2"/>
      </c>
      <c r="J9" s="18">
        <f t="shared" si="3"/>
      </c>
      <c r="K9" s="19"/>
    </row>
    <row r="10" spans="1:11" ht="20.25" customHeight="1">
      <c r="A10" s="16">
        <v>5</v>
      </c>
      <c r="B10" s="11"/>
      <c r="C10" s="16"/>
      <c r="D10" s="17"/>
      <c r="E10" s="17"/>
      <c r="F10" s="11">
        <f t="shared" si="0"/>
      </c>
      <c r="G10" s="12"/>
      <c r="H10" s="11">
        <f t="shared" si="1"/>
      </c>
      <c r="I10" s="17">
        <f t="shared" si="2"/>
      </c>
      <c r="J10" s="18">
        <f t="shared" si="3"/>
      </c>
      <c r="K10" s="19"/>
    </row>
    <row r="11" spans="1:11" ht="20.25" customHeight="1">
      <c r="A11" s="10">
        <v>6</v>
      </c>
      <c r="B11" s="18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6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>
    <tabColor indexed="19"/>
  </sheetPr>
  <dimension ref="A1:K25"/>
  <sheetViews>
    <sheetView zoomScaleSheetLayoutView="100" workbookViewId="0" topLeftCell="A1">
      <selection activeCell="L13" sqref="L13"/>
    </sheetView>
  </sheetViews>
  <sheetFormatPr defaultColWidth="8.8515625" defaultRowHeight="12.75"/>
  <cols>
    <col min="1" max="1" width="5.003906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8" width="13.28125" style="0" customWidth="1"/>
    <col min="9" max="9" width="13.5742187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31</v>
      </c>
      <c r="J2" s="2"/>
      <c r="K2" s="1"/>
    </row>
    <row r="3" spans="1:11" ht="20.25" customHeight="1">
      <c r="A3" s="3" t="s">
        <v>66</v>
      </c>
      <c r="B3" s="3"/>
      <c r="C3" s="4"/>
      <c r="D3" s="3"/>
      <c r="E3" s="3" t="s">
        <v>67</v>
      </c>
      <c r="F3" s="3"/>
      <c r="G3" s="3"/>
      <c r="H3" s="3"/>
      <c r="I3" s="3" t="s">
        <v>33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6">
        <v>1</v>
      </c>
      <c r="B6" s="16" t="s">
        <v>13</v>
      </c>
      <c r="C6" s="16" t="s">
        <v>14</v>
      </c>
      <c r="D6" s="17">
        <v>0.7986111111111112</v>
      </c>
      <c r="E6" s="17">
        <v>0.8390625</v>
      </c>
      <c r="F6" s="11">
        <f aca="true" t="shared" si="0" ref="F6:F25">IF(E6&gt;0,E6-D6,"")</f>
        <v>0.040451388888888884</v>
      </c>
      <c r="G6" s="12">
        <v>1.177</v>
      </c>
      <c r="H6" s="11">
        <f aca="true" t="shared" si="1" ref="H6:H25">IF(F6&lt;1,F6*G6,"")</f>
        <v>0.047611284722222216</v>
      </c>
      <c r="I6" s="17"/>
      <c r="J6" s="18"/>
      <c r="K6" s="19">
        <v>5</v>
      </c>
    </row>
    <row r="7" spans="1:11" ht="20.25" customHeight="1">
      <c r="A7" s="16">
        <v>2</v>
      </c>
      <c r="B7" s="10" t="s">
        <v>15</v>
      </c>
      <c r="C7" s="10" t="s">
        <v>16</v>
      </c>
      <c r="D7" s="11">
        <v>0.7986111111111112</v>
      </c>
      <c r="E7" s="11">
        <v>0.839375</v>
      </c>
      <c r="F7" s="11">
        <f t="shared" si="0"/>
        <v>0.04076388888888882</v>
      </c>
      <c r="G7" s="12">
        <v>1.269</v>
      </c>
      <c r="H7" s="11">
        <f t="shared" si="1"/>
        <v>0.05172937499999991</v>
      </c>
      <c r="I7" s="17">
        <f>IF(D7=0,"",IF(E7=0,"BRUTIT",H7-$H$6))</f>
        <v>0.0041180902777776945</v>
      </c>
      <c r="J7" s="18">
        <f>IF(E7&gt;0,I7/G7,"")</f>
        <v>0.003245146002976907</v>
      </c>
      <c r="K7" s="19">
        <v>4</v>
      </c>
    </row>
    <row r="8" spans="1:11" ht="20.25" customHeight="1">
      <c r="A8" s="16">
        <v>3</v>
      </c>
      <c r="B8" s="16" t="s">
        <v>17</v>
      </c>
      <c r="C8" s="16" t="s">
        <v>18</v>
      </c>
      <c r="D8" s="17">
        <v>0.7986111111111112</v>
      </c>
      <c r="E8" s="17">
        <v>0.8456944444444444</v>
      </c>
      <c r="F8" s="11">
        <f t="shared" si="0"/>
        <v>0.047083333333333255</v>
      </c>
      <c r="G8" s="12">
        <v>1.172</v>
      </c>
      <c r="H8" s="11">
        <f t="shared" si="1"/>
        <v>0.05518166666666657</v>
      </c>
      <c r="I8" s="17">
        <f aca="true" t="shared" si="2" ref="I8:I25">IF(D8=0,"",IF(E8=0,"BRUTIT",H8-$H$6))</f>
        <v>0.007570381944444357</v>
      </c>
      <c r="J8" s="18">
        <f aca="true" t="shared" si="3" ref="J8:J25">IF(E8&gt;0,I8/G8,"")</f>
        <v>0.00645937025976481</v>
      </c>
      <c r="K8" s="19">
        <v>3</v>
      </c>
    </row>
    <row r="9" spans="1:11" ht="20.25" customHeight="1">
      <c r="A9" s="10">
        <v>4</v>
      </c>
      <c r="B9" s="16" t="s">
        <v>65</v>
      </c>
      <c r="C9" s="16" t="s">
        <v>64</v>
      </c>
      <c r="D9" s="11">
        <v>0.7986111111111112</v>
      </c>
      <c r="E9" s="17">
        <v>0.8459375</v>
      </c>
      <c r="F9" s="11">
        <f t="shared" si="0"/>
        <v>0.04732638888888885</v>
      </c>
      <c r="G9" s="12">
        <v>1.168</v>
      </c>
      <c r="H9" s="11">
        <f t="shared" si="1"/>
        <v>0.05527722222222217</v>
      </c>
      <c r="I9" s="17">
        <f t="shared" si="2"/>
        <v>0.007665937499999956</v>
      </c>
      <c r="J9" s="18">
        <f t="shared" si="3"/>
        <v>0.006563302654109551</v>
      </c>
      <c r="K9" s="19">
        <v>2</v>
      </c>
    </row>
    <row r="10" spans="1:11" ht="20.25" customHeight="1">
      <c r="A10" s="16">
        <v>5</v>
      </c>
      <c r="B10" s="16" t="s">
        <v>19</v>
      </c>
      <c r="C10" s="16" t="s">
        <v>20</v>
      </c>
      <c r="D10" s="17">
        <v>0.7986111111111112</v>
      </c>
      <c r="E10" s="17">
        <v>0.8475</v>
      </c>
      <c r="F10" s="11">
        <f t="shared" si="0"/>
        <v>0.04888888888888887</v>
      </c>
      <c r="G10" s="12">
        <v>1.14</v>
      </c>
      <c r="H10" s="11">
        <f t="shared" si="1"/>
        <v>0.05573333333333331</v>
      </c>
      <c r="I10" s="17">
        <f t="shared" si="2"/>
        <v>0.008122048611111092</v>
      </c>
      <c r="J10" s="18">
        <f t="shared" si="3"/>
        <v>0.007124604044834292</v>
      </c>
      <c r="K10" s="19">
        <v>1</v>
      </c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8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>
    <tabColor indexed="19"/>
  </sheetPr>
  <dimension ref="A1:K25"/>
  <sheetViews>
    <sheetView zoomScaleSheetLayoutView="100" workbookViewId="0" topLeftCell="A1">
      <selection activeCell="G10" sqref="G10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9" width="13.28125" style="0" customWidth="1"/>
    <col min="10" max="10" width="13.1406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35</v>
      </c>
      <c r="J2" s="2"/>
      <c r="K2" s="1"/>
    </row>
    <row r="3" spans="1:11" ht="20.25" customHeight="1">
      <c r="A3" s="3" t="s">
        <v>72</v>
      </c>
      <c r="B3" s="3"/>
      <c r="C3" s="4"/>
      <c r="D3" s="3"/>
      <c r="E3" s="3" t="s">
        <v>71</v>
      </c>
      <c r="F3" s="3"/>
      <c r="G3" s="3"/>
      <c r="H3" s="3"/>
      <c r="I3" s="3" t="s">
        <v>36</v>
      </c>
      <c r="J3" s="3"/>
      <c r="K3" s="5"/>
    </row>
    <row r="4" spans="1:11" ht="20.25" customHeight="1">
      <c r="A4" s="2"/>
      <c r="B4" s="2"/>
      <c r="C4" s="2"/>
      <c r="D4" s="2"/>
      <c r="E4" s="2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6" t="s">
        <v>15</v>
      </c>
      <c r="C6" s="16" t="s">
        <v>16</v>
      </c>
      <c r="D6" s="17">
        <v>0.7951388888888888</v>
      </c>
      <c r="E6" s="17">
        <v>0.8315856481481482</v>
      </c>
      <c r="F6" s="11">
        <f aca="true" t="shared" si="0" ref="F6:F25">IF(E6&gt;0,E6-D6,"")</f>
        <v>0.03644675925925933</v>
      </c>
      <c r="G6" s="12">
        <v>1.269</v>
      </c>
      <c r="H6" s="11">
        <f aca="true" t="shared" si="1" ref="H6:H25">IF(F6&lt;1,F6*G6,"")</f>
        <v>0.04625093750000009</v>
      </c>
      <c r="I6" s="13"/>
      <c r="J6" s="14"/>
      <c r="K6" s="15">
        <v>5</v>
      </c>
    </row>
    <row r="7" spans="1:11" ht="20.25" customHeight="1">
      <c r="A7" s="16">
        <v>2</v>
      </c>
      <c r="B7" s="16" t="s">
        <v>13</v>
      </c>
      <c r="C7" s="16" t="s">
        <v>14</v>
      </c>
      <c r="D7" s="17">
        <v>0.7951388888888888</v>
      </c>
      <c r="E7" s="17">
        <v>0.8353472222222221</v>
      </c>
      <c r="F7" s="11">
        <f t="shared" si="0"/>
        <v>0.04020833333333329</v>
      </c>
      <c r="G7" s="12">
        <v>1.177</v>
      </c>
      <c r="H7" s="11">
        <f t="shared" si="1"/>
        <v>0.047325208333333285</v>
      </c>
      <c r="I7" s="17">
        <f>IF(D7=0,"",IF(E7=0,"BRUTIT",H7-$H$6))</f>
        <v>0.0010742708333331963</v>
      </c>
      <c r="J7" s="18">
        <f>IF(E7&gt;0,I7/G7,"")</f>
        <v>0.0009127194845651625</v>
      </c>
      <c r="K7" s="19">
        <v>4</v>
      </c>
    </row>
    <row r="8" spans="1:11" ht="20.25" customHeight="1">
      <c r="A8" s="16">
        <v>3</v>
      </c>
      <c r="B8" s="16" t="s">
        <v>65</v>
      </c>
      <c r="C8" s="16" t="s">
        <v>64</v>
      </c>
      <c r="D8" s="17">
        <v>0.7951388888888888</v>
      </c>
      <c r="E8" s="17">
        <v>0.839212962962963</v>
      </c>
      <c r="F8" s="11">
        <f t="shared" si="0"/>
        <v>0.044074074074074154</v>
      </c>
      <c r="G8" s="12">
        <v>1.124</v>
      </c>
      <c r="H8" s="11">
        <f t="shared" si="1"/>
        <v>0.04953925925925935</v>
      </c>
      <c r="I8" s="17">
        <f aca="true" t="shared" si="2" ref="I8:I25">IF(D8=0,"",IF(E8=0,"BRUTIT",H8-$H$6))</f>
        <v>0.0032883217592592634</v>
      </c>
      <c r="J8" s="18">
        <f aca="true" t="shared" si="3" ref="J8:J25">IF(E8&gt;0,I8/G8,"")</f>
        <v>0.002925553166600768</v>
      </c>
      <c r="K8" s="19">
        <v>3</v>
      </c>
    </row>
    <row r="9" spans="1:11" ht="20.25" customHeight="1">
      <c r="A9" s="10">
        <v>4</v>
      </c>
      <c r="B9" s="16" t="s">
        <v>17</v>
      </c>
      <c r="C9" s="16" t="s">
        <v>18</v>
      </c>
      <c r="D9" s="11">
        <v>0.7951388888888888</v>
      </c>
      <c r="E9" s="17">
        <v>0.8385648148148147</v>
      </c>
      <c r="F9" s="11">
        <f t="shared" si="0"/>
        <v>0.04342592592592587</v>
      </c>
      <c r="G9" s="12">
        <v>1.168</v>
      </c>
      <c r="H9" s="11">
        <f t="shared" si="1"/>
        <v>0.05072148148148141</v>
      </c>
      <c r="I9" s="17">
        <f t="shared" si="2"/>
        <v>0.00447054398148132</v>
      </c>
      <c r="J9" s="18">
        <f t="shared" si="3"/>
        <v>0.003827520532090172</v>
      </c>
      <c r="K9" s="19">
        <v>2</v>
      </c>
    </row>
    <row r="10" spans="1:11" ht="20.25" customHeight="1">
      <c r="A10" s="16">
        <v>5</v>
      </c>
      <c r="B10" s="16" t="s">
        <v>56</v>
      </c>
      <c r="C10" s="16" t="s">
        <v>21</v>
      </c>
      <c r="D10" s="17">
        <v>0.7916666666666666</v>
      </c>
      <c r="E10" s="17">
        <v>0.8435648148148148</v>
      </c>
      <c r="F10" s="11">
        <f t="shared" si="0"/>
        <v>0.05189814814814819</v>
      </c>
      <c r="G10" s="12">
        <v>1.078</v>
      </c>
      <c r="H10" s="11">
        <f t="shared" si="1"/>
        <v>0.055946203703703755</v>
      </c>
      <c r="I10" s="17">
        <f t="shared" si="2"/>
        <v>0.009695266203703666</v>
      </c>
      <c r="J10" s="18">
        <f t="shared" si="3"/>
        <v>0.008993753435717686</v>
      </c>
      <c r="K10" s="19">
        <v>1</v>
      </c>
    </row>
    <row r="11" spans="1:11" ht="20.25" customHeight="1">
      <c r="A11" s="10">
        <v>6</v>
      </c>
      <c r="B11" s="16"/>
      <c r="C11" s="16"/>
      <c r="D11" s="17"/>
      <c r="E11" s="17"/>
      <c r="F11" s="11">
        <f t="shared" si="0"/>
      </c>
      <c r="G11" s="12"/>
      <c r="H11" s="11">
        <f t="shared" si="1"/>
      </c>
      <c r="I11" s="17">
        <f t="shared" si="2"/>
      </c>
      <c r="J11" s="18">
        <f t="shared" si="3"/>
      </c>
      <c r="K11" s="19"/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8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6"/>
      <c r="C14" s="16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6"/>
      <c r="C15" s="16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16"/>
      <c r="C16" s="16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16"/>
      <c r="C17" s="16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B18" s="16"/>
      <c r="C18" s="16"/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21"/>
      <c r="C22" s="21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21"/>
      <c r="C23" s="21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21"/>
      <c r="C24" s="21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21"/>
      <c r="C25" s="21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25" right="0.32" top="0.9840277777777777" bottom="0.39375" header="0.5118055555555555" footer="0.5118055555555555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8">
    <tabColor indexed="19"/>
  </sheetPr>
  <dimension ref="A1:K25"/>
  <sheetViews>
    <sheetView zoomScaleSheetLayoutView="100" workbookViewId="0" topLeftCell="A1">
      <selection activeCell="C6" sqref="C6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3" width="17.421875" style="0" customWidth="1"/>
    <col min="4" max="6" width="13.28125" style="0" customWidth="1"/>
    <col min="7" max="7" width="8.8515625" style="0" customWidth="1"/>
    <col min="8" max="10" width="13.28125" style="0" customWidth="1"/>
    <col min="11" max="11" width="5.00390625" style="0" customWidth="1"/>
  </cols>
  <sheetData>
    <row r="1" spans="1:11" ht="26.2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2" spans="1:11" ht="20.25" customHeight="1">
      <c r="A2" s="2"/>
      <c r="B2" s="2"/>
      <c r="C2" s="22"/>
      <c r="D2" s="22"/>
      <c r="E2" s="22"/>
      <c r="F2" s="2"/>
      <c r="G2" s="2"/>
      <c r="H2" s="2"/>
      <c r="I2" s="2" t="s">
        <v>40</v>
      </c>
      <c r="J2" s="2"/>
      <c r="K2" s="1"/>
    </row>
    <row r="3" spans="1:11" ht="20.25" customHeight="1">
      <c r="A3" s="3" t="s">
        <v>77</v>
      </c>
      <c r="B3" s="3"/>
      <c r="C3" s="4"/>
      <c r="D3" s="3" t="s">
        <v>78</v>
      </c>
      <c r="F3" s="3"/>
      <c r="G3" s="3"/>
      <c r="H3" s="3"/>
      <c r="I3" s="3" t="s">
        <v>41</v>
      </c>
      <c r="J3" s="3"/>
      <c r="K3" s="5"/>
    </row>
    <row r="4" spans="1:11" ht="20.25" customHeight="1">
      <c r="A4" s="2"/>
      <c r="B4" s="2"/>
      <c r="C4" s="2"/>
      <c r="D4" s="2"/>
      <c r="E4" s="98"/>
      <c r="F4" s="2"/>
      <c r="G4" s="2"/>
      <c r="H4" s="2"/>
      <c r="I4" s="161" t="s">
        <v>0</v>
      </c>
      <c r="J4" s="161"/>
      <c r="K4" s="1"/>
    </row>
    <row r="5" spans="1:11" ht="13.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10</v>
      </c>
      <c r="K5" s="7" t="s">
        <v>11</v>
      </c>
    </row>
    <row r="6" spans="1:11" ht="20.25" customHeight="1">
      <c r="A6" s="10">
        <v>1</v>
      </c>
      <c r="B6" s="10" t="s">
        <v>76</v>
      </c>
      <c r="C6" s="10" t="s">
        <v>73</v>
      </c>
      <c r="D6" s="11">
        <v>0.7951388888888888</v>
      </c>
      <c r="E6" s="11">
        <v>0.8623032407407408</v>
      </c>
      <c r="F6" s="11">
        <f aca="true" t="shared" si="0" ref="F6:F25">IF(E6&gt;0,E6-D6,"")</f>
        <v>0.06716435185185199</v>
      </c>
      <c r="G6" s="12">
        <v>1.098</v>
      </c>
      <c r="H6" s="11">
        <f aca="true" t="shared" si="1" ref="H6:H25">IF(F6&lt;1,F6*G6,"")</f>
        <v>0.07374645833333349</v>
      </c>
      <c r="I6" s="13"/>
      <c r="J6" s="14"/>
      <c r="K6" s="15">
        <v>6</v>
      </c>
    </row>
    <row r="7" spans="1:11" ht="20.25" customHeight="1">
      <c r="A7" s="16">
        <v>2</v>
      </c>
      <c r="B7" s="16" t="s">
        <v>13</v>
      </c>
      <c r="C7" s="16" t="s">
        <v>14</v>
      </c>
      <c r="D7" s="17">
        <v>0.7986111111111112</v>
      </c>
      <c r="E7" s="17">
        <v>0.8623495370370371</v>
      </c>
      <c r="F7" s="11">
        <f t="shared" si="0"/>
        <v>0.06373842592592593</v>
      </c>
      <c r="G7" s="12">
        <v>1.177</v>
      </c>
      <c r="H7" s="11">
        <f t="shared" si="1"/>
        <v>0.07502012731481483</v>
      </c>
      <c r="I7" s="17">
        <f>IF(D7=0,"",IF(E7=0,"BRUTIT",H7-$H$6))</f>
        <v>0.0012736689814813462</v>
      </c>
      <c r="J7" s="18">
        <f>IF(E7&gt;0,I7/G7,"")</f>
        <v>0.001082131675005392</v>
      </c>
      <c r="K7" s="19">
        <v>5</v>
      </c>
    </row>
    <row r="8" spans="1:11" ht="20.25" customHeight="1">
      <c r="A8" s="16">
        <v>3</v>
      </c>
      <c r="B8" s="16" t="s">
        <v>15</v>
      </c>
      <c r="C8" s="16" t="s">
        <v>16</v>
      </c>
      <c r="D8" s="17">
        <v>0.7986111111111112</v>
      </c>
      <c r="E8" s="17">
        <v>0.8618518518518519</v>
      </c>
      <c r="F8" s="11">
        <f t="shared" si="0"/>
        <v>0.06324074074074071</v>
      </c>
      <c r="G8" s="12">
        <v>1.269</v>
      </c>
      <c r="H8" s="11">
        <f t="shared" si="1"/>
        <v>0.08025249999999995</v>
      </c>
      <c r="I8" s="17">
        <f aca="true" t="shared" si="2" ref="I8:I25">IF(D8=0,"",IF(E8=0,"BRUTIT",H8-$H$6))</f>
        <v>0.006506041666666462</v>
      </c>
      <c r="J8" s="18">
        <f aca="true" t="shared" si="3" ref="J8:J25">IF(E8&gt;0,I8/G8,"")</f>
        <v>0.005126904386655999</v>
      </c>
      <c r="K8" s="19">
        <v>4</v>
      </c>
    </row>
    <row r="9" spans="1:11" ht="20.25" customHeight="1">
      <c r="A9" s="10">
        <v>4</v>
      </c>
      <c r="B9" s="16" t="s">
        <v>65</v>
      </c>
      <c r="C9" s="16" t="s">
        <v>64</v>
      </c>
      <c r="D9" s="11">
        <v>0.7986111111111112</v>
      </c>
      <c r="E9" s="17">
        <v>0.8706597222222222</v>
      </c>
      <c r="F9" s="11">
        <f t="shared" si="0"/>
        <v>0.07204861111111105</v>
      </c>
      <c r="G9" s="12">
        <v>1.124</v>
      </c>
      <c r="H9" s="11">
        <f t="shared" si="1"/>
        <v>0.08098263888888883</v>
      </c>
      <c r="I9" s="17">
        <f t="shared" si="2"/>
        <v>0.0072361805555553466</v>
      </c>
      <c r="J9" s="18">
        <f t="shared" si="3"/>
        <v>0.006437883056543902</v>
      </c>
      <c r="K9" s="19">
        <v>3</v>
      </c>
    </row>
    <row r="10" spans="1:11" ht="20.25" customHeight="1">
      <c r="A10" s="16">
        <v>5</v>
      </c>
      <c r="B10" s="16" t="s">
        <v>17</v>
      </c>
      <c r="C10" s="16" t="s">
        <v>18</v>
      </c>
      <c r="D10" s="17">
        <v>0.7986111111111112</v>
      </c>
      <c r="E10" s="17">
        <v>0.8679976851851853</v>
      </c>
      <c r="F10" s="11">
        <f t="shared" si="0"/>
        <v>0.06938657407407411</v>
      </c>
      <c r="G10" s="12">
        <v>1.172</v>
      </c>
      <c r="H10" s="11">
        <f t="shared" si="1"/>
        <v>0.08132106481481485</v>
      </c>
      <c r="I10" s="17">
        <f t="shared" si="2"/>
        <v>0.007574606481481366</v>
      </c>
      <c r="J10" s="18">
        <f t="shared" si="3"/>
        <v>0.006462974813550655</v>
      </c>
      <c r="K10" s="19">
        <v>2</v>
      </c>
    </row>
    <row r="11" spans="1:11" ht="20.25" customHeight="1">
      <c r="A11" s="10">
        <v>6</v>
      </c>
      <c r="B11" s="16" t="s">
        <v>74</v>
      </c>
      <c r="C11" s="16" t="s">
        <v>75</v>
      </c>
      <c r="D11" s="17">
        <v>0.7986111111111112</v>
      </c>
      <c r="E11" s="17">
        <v>0.8617476851851852</v>
      </c>
      <c r="F11" s="11">
        <f t="shared" si="0"/>
        <v>0.06313657407407403</v>
      </c>
      <c r="G11" s="12">
        <v>1.325</v>
      </c>
      <c r="H11" s="11">
        <f t="shared" si="1"/>
        <v>0.08365596064814808</v>
      </c>
      <c r="I11" s="17">
        <f t="shared" si="2"/>
        <v>0.009909502314814592</v>
      </c>
      <c r="J11" s="18">
        <f t="shared" si="3"/>
        <v>0.007478869671558182</v>
      </c>
      <c r="K11" s="19">
        <v>1</v>
      </c>
    </row>
    <row r="12" spans="1:11" ht="20.25" customHeight="1">
      <c r="A12" s="16">
        <v>7</v>
      </c>
      <c r="B12" s="16"/>
      <c r="C12" s="16"/>
      <c r="D12" s="17"/>
      <c r="E12" s="17"/>
      <c r="F12" s="11">
        <f t="shared" si="0"/>
      </c>
      <c r="G12" s="88"/>
      <c r="H12" s="11">
        <f t="shared" si="1"/>
      </c>
      <c r="I12" s="17">
        <f t="shared" si="2"/>
      </c>
      <c r="J12" s="18">
        <f t="shared" si="3"/>
      </c>
      <c r="K12" s="20"/>
    </row>
    <row r="13" spans="1:11" ht="20.25" customHeight="1">
      <c r="A13" s="16">
        <v>8</v>
      </c>
      <c r="B13" s="18"/>
      <c r="C13" s="16"/>
      <c r="D13" s="17"/>
      <c r="E13" s="17"/>
      <c r="F13" s="11">
        <f t="shared" si="0"/>
      </c>
      <c r="G13" s="12"/>
      <c r="H13" s="11">
        <f t="shared" si="1"/>
      </c>
      <c r="I13" s="17">
        <f t="shared" si="2"/>
      </c>
      <c r="J13" s="18">
        <f t="shared" si="3"/>
      </c>
      <c r="K13" s="20"/>
    </row>
    <row r="14" spans="1:11" ht="20.25" customHeight="1">
      <c r="A14" s="10">
        <v>9</v>
      </c>
      <c r="B14" s="101"/>
      <c r="C14" s="102"/>
      <c r="D14" s="17"/>
      <c r="E14" s="17"/>
      <c r="F14" s="11">
        <f t="shared" si="0"/>
      </c>
      <c r="G14" s="12"/>
      <c r="H14" s="11">
        <f t="shared" si="1"/>
      </c>
      <c r="I14" s="17">
        <f t="shared" si="2"/>
      </c>
      <c r="J14" s="18">
        <f t="shared" si="3"/>
      </c>
      <c r="K14" s="20"/>
    </row>
    <row r="15" spans="1:11" ht="20.25" customHeight="1">
      <c r="A15" s="16">
        <v>10</v>
      </c>
      <c r="B15" s="101"/>
      <c r="C15" s="102"/>
      <c r="D15" s="17"/>
      <c r="E15" s="17"/>
      <c r="F15" s="11">
        <f t="shared" si="0"/>
      </c>
      <c r="G15" s="12"/>
      <c r="H15" s="11">
        <f t="shared" si="1"/>
      </c>
      <c r="I15" s="17">
        <f t="shared" si="2"/>
      </c>
      <c r="J15" s="18">
        <f t="shared" si="3"/>
      </c>
      <c r="K15" s="20"/>
    </row>
    <row r="16" spans="1:11" ht="20.25" customHeight="1">
      <c r="A16" s="10">
        <v>11</v>
      </c>
      <c r="B16" s="99"/>
      <c r="C16" s="100"/>
      <c r="D16" s="11"/>
      <c r="E16" s="17"/>
      <c r="F16" s="11">
        <f t="shared" si="0"/>
      </c>
      <c r="G16" s="12"/>
      <c r="H16" s="11">
        <f t="shared" si="1"/>
      </c>
      <c r="I16" s="17">
        <f t="shared" si="2"/>
      </c>
      <c r="J16" s="18">
        <f t="shared" si="3"/>
      </c>
      <c r="K16" s="20"/>
    </row>
    <row r="17" spans="1:11" ht="20.25" customHeight="1">
      <c r="A17" s="16">
        <v>12</v>
      </c>
      <c r="B17" s="99"/>
      <c r="C17" s="100"/>
      <c r="D17" s="17"/>
      <c r="E17" s="17"/>
      <c r="F17" s="11">
        <f t="shared" si="0"/>
      </c>
      <c r="G17" s="12"/>
      <c r="H17" s="11">
        <f t="shared" si="1"/>
      </c>
      <c r="I17" s="17">
        <f t="shared" si="2"/>
      </c>
      <c r="J17" s="18">
        <f t="shared" si="3"/>
      </c>
      <c r="K17" s="20"/>
    </row>
    <row r="18" spans="1:11" ht="20.25" customHeight="1">
      <c r="A18" s="16">
        <v>13</v>
      </c>
      <c r="D18" s="17"/>
      <c r="E18" s="17"/>
      <c r="F18" s="11">
        <f t="shared" si="0"/>
      </c>
      <c r="G18" s="12"/>
      <c r="H18" s="11">
        <f t="shared" si="1"/>
      </c>
      <c r="I18" s="17">
        <f t="shared" si="2"/>
      </c>
      <c r="J18" s="18">
        <f t="shared" si="3"/>
      </c>
      <c r="K18" s="20"/>
    </row>
    <row r="19" spans="1:11" ht="20.25" customHeight="1">
      <c r="A19" s="10">
        <v>14</v>
      </c>
      <c r="B19" s="16"/>
      <c r="C19" s="16"/>
      <c r="D19" s="17"/>
      <c r="E19" s="17"/>
      <c r="F19" s="11">
        <f t="shared" si="0"/>
      </c>
      <c r="G19" s="12"/>
      <c r="H19" s="11">
        <f t="shared" si="1"/>
      </c>
      <c r="I19" s="17">
        <f t="shared" si="2"/>
      </c>
      <c r="J19" s="18">
        <f t="shared" si="3"/>
      </c>
      <c r="K19" s="20"/>
    </row>
    <row r="20" spans="1:11" ht="20.25" customHeight="1">
      <c r="A20" s="16">
        <v>15</v>
      </c>
      <c r="B20" s="16"/>
      <c r="C20" s="16"/>
      <c r="D20" s="17"/>
      <c r="E20" s="17"/>
      <c r="F20" s="11">
        <f t="shared" si="0"/>
      </c>
      <c r="G20" s="12"/>
      <c r="H20" s="11">
        <f t="shared" si="1"/>
      </c>
      <c r="I20" s="17">
        <f t="shared" si="2"/>
      </c>
      <c r="J20" s="18">
        <f t="shared" si="3"/>
      </c>
      <c r="K20" s="20"/>
    </row>
    <row r="21" spans="1:11" ht="20.25" customHeight="1">
      <c r="A21" s="10">
        <v>16</v>
      </c>
      <c r="B21" s="16"/>
      <c r="C21" s="16"/>
      <c r="D21" s="11"/>
      <c r="E21" s="17"/>
      <c r="F21" s="11">
        <f t="shared" si="0"/>
      </c>
      <c r="G21" s="12"/>
      <c r="H21" s="11">
        <f t="shared" si="1"/>
      </c>
      <c r="I21" s="17">
        <f t="shared" si="2"/>
      </c>
      <c r="J21" s="18">
        <f t="shared" si="3"/>
      </c>
      <c r="K21" s="20"/>
    </row>
    <row r="22" spans="1:11" ht="20.25" customHeight="1">
      <c r="A22" s="16">
        <v>17</v>
      </c>
      <c r="B22" s="16"/>
      <c r="C22" s="16"/>
      <c r="D22" s="17"/>
      <c r="E22" s="17"/>
      <c r="F22" s="11">
        <f t="shared" si="0"/>
      </c>
      <c r="G22" s="12"/>
      <c r="H22" s="11">
        <f t="shared" si="1"/>
      </c>
      <c r="I22" s="17">
        <f t="shared" si="2"/>
      </c>
      <c r="J22" s="18">
        <f t="shared" si="3"/>
      </c>
      <c r="K22" s="20"/>
    </row>
    <row r="23" spans="1:11" ht="20.25" customHeight="1">
      <c r="A23" s="16">
        <v>18</v>
      </c>
      <c r="B23" s="16"/>
      <c r="C23" s="16"/>
      <c r="D23" s="17"/>
      <c r="E23" s="17"/>
      <c r="F23" s="11">
        <f t="shared" si="0"/>
      </c>
      <c r="G23" s="12"/>
      <c r="H23" s="11">
        <f t="shared" si="1"/>
      </c>
      <c r="I23" s="17">
        <f t="shared" si="2"/>
      </c>
      <c r="J23" s="18">
        <f t="shared" si="3"/>
      </c>
      <c r="K23" s="20"/>
    </row>
    <row r="24" spans="1:11" ht="20.25" customHeight="1">
      <c r="A24" s="10">
        <v>19</v>
      </c>
      <c r="B24" s="16"/>
      <c r="C24" s="16"/>
      <c r="D24" s="17"/>
      <c r="E24" s="17"/>
      <c r="F24" s="11">
        <f t="shared" si="0"/>
      </c>
      <c r="G24" s="12"/>
      <c r="H24" s="11">
        <f t="shared" si="1"/>
      </c>
      <c r="I24" s="17">
        <f t="shared" si="2"/>
      </c>
      <c r="J24" s="18">
        <f t="shared" si="3"/>
      </c>
      <c r="K24" s="20"/>
    </row>
    <row r="25" spans="1:11" ht="20.25" customHeight="1">
      <c r="A25" s="16">
        <v>20</v>
      </c>
      <c r="B25" s="16"/>
      <c r="C25" s="16"/>
      <c r="D25" s="17"/>
      <c r="E25" s="17"/>
      <c r="F25" s="11">
        <f t="shared" si="0"/>
      </c>
      <c r="G25" s="12"/>
      <c r="H25" s="11">
        <f t="shared" si="1"/>
      </c>
      <c r="I25" s="17">
        <f t="shared" si="2"/>
      </c>
      <c r="J25" s="18">
        <f t="shared" si="3"/>
      </c>
      <c r="K25" s="20"/>
    </row>
  </sheetData>
  <sheetProtection selectLockedCells="1" selectUnlockedCells="1"/>
  <mergeCells count="2">
    <mergeCell ref="A1:J1"/>
    <mergeCell ref="I4:J4"/>
  </mergeCells>
  <printOptions horizontalCentered="1"/>
  <pageMargins left="0.4097222222222222" right="0.5798611111111112" top="0.9840277777777777" bottom="0.39375" header="0.5118055555555555" footer="0.5118055555555555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Alfa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Larsson</dc:creator>
  <cp:keywords/>
  <dc:description/>
  <cp:lastModifiedBy>Lasse-Maja</cp:lastModifiedBy>
  <cp:lastPrinted>2015-09-02T20:49:14Z</cp:lastPrinted>
  <dcterms:created xsi:type="dcterms:W3CDTF">2013-06-26T07:32:32Z</dcterms:created>
  <dcterms:modified xsi:type="dcterms:W3CDTF">2015-09-02T20:50:04Z</dcterms:modified>
  <cp:category/>
  <cp:version/>
  <cp:contentType/>
  <cp:contentStatus/>
</cp:coreProperties>
</file>